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igitalgojp.sharepoint.com/sites/DA-so-dx/DocLib-review-folder/PJ監理・支援企画/80_決算整理/06_R2-4決算_確認調査/20_公表向け確定版/各省へ送付/07_警察庁/"/>
    </mc:Choice>
  </mc:AlternateContent>
  <xr:revisionPtr revIDLastSave="596" documentId="8_{36FA99B5-980E-4FE8-9A29-65F9D9CB4CD5}" xr6:coauthVersionLast="47" xr6:coauthVersionMax="47" xr10:uidLastSave="{92CD5B6B-2F67-4900-9644-F1C31DD88F80}"/>
  <bookViews>
    <workbookView xWindow="-110" yWindow="-110" windowWidth="19420" windowHeight="12300" firstSheet="2" activeTab="2" xr2:uid="{859BE988-D836-4137-BFCD-7CB75FF11FD3}"/>
  </bookViews>
  <sheets>
    <sheet name="準備1" sheetId="8" state="hidden" r:id="rId1"/>
    <sheet name="準備2" sheetId="9" state="hidden" r:id="rId2"/>
    <sheet name="公表" sheetId="11" r:id="rId3"/>
    <sheet name="リスト" sheetId="12" state="hidden" r:id="rId4"/>
  </sheets>
  <definedNames>
    <definedName name="_xlnm._FilterDatabase" localSheetId="0" hidden="1">準備1!$A$4:$AF$52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9" l="1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" i="9"/>
  <c r="D53" i="9" s="1"/>
  <c r="B6" i="9"/>
  <c r="C6" i="9"/>
  <c r="E6" i="9"/>
  <c r="F6" i="9"/>
  <c r="H6" i="9"/>
  <c r="I6" i="9"/>
  <c r="J6" i="9"/>
  <c r="K6" i="9"/>
  <c r="L6" i="9"/>
  <c r="M6" i="9"/>
  <c r="N6" i="9"/>
  <c r="O6" i="9"/>
  <c r="P6" i="9"/>
  <c r="Q6" i="9"/>
  <c r="B7" i="9"/>
  <c r="C7" i="9"/>
  <c r="E7" i="9"/>
  <c r="F7" i="9"/>
  <c r="H7" i="9"/>
  <c r="I7" i="9"/>
  <c r="J7" i="9"/>
  <c r="K7" i="9"/>
  <c r="L7" i="9"/>
  <c r="M7" i="9"/>
  <c r="N7" i="9"/>
  <c r="O7" i="9"/>
  <c r="P7" i="9"/>
  <c r="Q7" i="9"/>
  <c r="B8" i="9"/>
  <c r="C8" i="9"/>
  <c r="E8" i="9"/>
  <c r="F8" i="9"/>
  <c r="G8" i="9"/>
  <c r="H8" i="9"/>
  <c r="I8" i="9"/>
  <c r="J8" i="9"/>
  <c r="L8" i="9"/>
  <c r="M8" i="9"/>
  <c r="N8" i="9"/>
  <c r="O8" i="9"/>
  <c r="P8" i="9"/>
  <c r="Q8" i="9"/>
  <c r="B9" i="9"/>
  <c r="C9" i="9"/>
  <c r="E9" i="9"/>
  <c r="F9" i="9"/>
  <c r="H9" i="9"/>
  <c r="I9" i="9"/>
  <c r="J9" i="9"/>
  <c r="K9" i="9"/>
  <c r="L9" i="9"/>
  <c r="M9" i="9"/>
  <c r="N9" i="9"/>
  <c r="O9" i="9"/>
  <c r="P9" i="9"/>
  <c r="Q9" i="9"/>
  <c r="B10" i="9"/>
  <c r="C10" i="9"/>
  <c r="E10" i="9"/>
  <c r="F10" i="9"/>
  <c r="H10" i="9"/>
  <c r="I10" i="9"/>
  <c r="J10" i="9"/>
  <c r="K10" i="9"/>
  <c r="L10" i="9"/>
  <c r="M10" i="9"/>
  <c r="N10" i="9"/>
  <c r="P10" i="9"/>
  <c r="Q10" i="9"/>
  <c r="B11" i="9"/>
  <c r="C11" i="9"/>
  <c r="E11" i="9"/>
  <c r="F11" i="9"/>
  <c r="G11" i="9"/>
  <c r="H11" i="9"/>
  <c r="I11" i="9"/>
  <c r="J11" i="9"/>
  <c r="L11" i="9"/>
  <c r="M11" i="9"/>
  <c r="N11" i="9"/>
  <c r="P11" i="9"/>
  <c r="Q11" i="9"/>
  <c r="B12" i="9"/>
  <c r="C12" i="9"/>
  <c r="E12" i="9"/>
  <c r="F12" i="9"/>
  <c r="G12" i="9"/>
  <c r="H12" i="9"/>
  <c r="I12" i="9"/>
  <c r="J12" i="9"/>
  <c r="L12" i="9"/>
  <c r="M12" i="9"/>
  <c r="N12" i="9"/>
  <c r="P12" i="9"/>
  <c r="Q12" i="9"/>
  <c r="B13" i="9"/>
  <c r="C13" i="9"/>
  <c r="E13" i="9"/>
  <c r="F13" i="9"/>
  <c r="H13" i="9"/>
  <c r="I13" i="9"/>
  <c r="J13" i="9"/>
  <c r="L13" i="9"/>
  <c r="M13" i="9"/>
  <c r="N13" i="9"/>
  <c r="P13" i="9"/>
  <c r="Q13" i="9"/>
  <c r="B14" i="9"/>
  <c r="C14" i="9"/>
  <c r="E14" i="9"/>
  <c r="F14" i="9"/>
  <c r="H14" i="9"/>
  <c r="I14" i="9"/>
  <c r="J14" i="9"/>
  <c r="L14" i="9"/>
  <c r="M14" i="9"/>
  <c r="N14" i="9"/>
  <c r="O14" i="9"/>
  <c r="P14" i="9"/>
  <c r="Q14" i="9"/>
  <c r="B15" i="9"/>
  <c r="C15" i="9"/>
  <c r="E15" i="9"/>
  <c r="F15" i="9"/>
  <c r="H15" i="9"/>
  <c r="I15" i="9"/>
  <c r="J15" i="9"/>
  <c r="L15" i="9"/>
  <c r="M15" i="9"/>
  <c r="N15" i="9"/>
  <c r="P15" i="9"/>
  <c r="Q15" i="9"/>
  <c r="B16" i="9"/>
  <c r="C16" i="9"/>
  <c r="E16" i="9"/>
  <c r="F16" i="9"/>
  <c r="G16" i="9"/>
  <c r="H16" i="9"/>
  <c r="I16" i="9"/>
  <c r="J16" i="9"/>
  <c r="L16" i="9"/>
  <c r="M16" i="9"/>
  <c r="N16" i="9"/>
  <c r="O16" i="9"/>
  <c r="P16" i="9"/>
  <c r="Q16" i="9"/>
  <c r="B17" i="9"/>
  <c r="C17" i="9"/>
  <c r="E17" i="9"/>
  <c r="F17" i="9"/>
  <c r="H17" i="9"/>
  <c r="I17" i="9"/>
  <c r="J17" i="9"/>
  <c r="L17" i="9"/>
  <c r="M17" i="9"/>
  <c r="N17" i="9"/>
  <c r="O17" i="9"/>
  <c r="P17" i="9"/>
  <c r="Q17" i="9"/>
  <c r="B18" i="9"/>
  <c r="C18" i="9"/>
  <c r="E18" i="9"/>
  <c r="F18" i="9"/>
  <c r="H18" i="9"/>
  <c r="I18" i="9"/>
  <c r="J18" i="9"/>
  <c r="K18" i="9"/>
  <c r="L18" i="9"/>
  <c r="M18" i="9"/>
  <c r="N18" i="9"/>
  <c r="O18" i="9"/>
  <c r="P18" i="9"/>
  <c r="Q18" i="9"/>
  <c r="B19" i="9"/>
  <c r="C19" i="9"/>
  <c r="E19" i="9"/>
  <c r="F19" i="9"/>
  <c r="H19" i="9"/>
  <c r="I19" i="9"/>
  <c r="J19" i="9"/>
  <c r="K19" i="9"/>
  <c r="L19" i="9"/>
  <c r="M19" i="9"/>
  <c r="N19" i="9"/>
  <c r="O19" i="9"/>
  <c r="P19" i="9"/>
  <c r="Q19" i="9"/>
  <c r="B20" i="9"/>
  <c r="C20" i="9"/>
  <c r="E20" i="9"/>
  <c r="F20" i="9"/>
  <c r="G20" i="9"/>
  <c r="H20" i="9"/>
  <c r="I20" i="9"/>
  <c r="J20" i="9"/>
  <c r="L20" i="9"/>
  <c r="M20" i="9"/>
  <c r="N20" i="9"/>
  <c r="O20" i="9"/>
  <c r="P20" i="9"/>
  <c r="Q20" i="9"/>
  <c r="B21" i="9"/>
  <c r="C21" i="9"/>
  <c r="E21" i="9"/>
  <c r="F21" i="9"/>
  <c r="H21" i="9"/>
  <c r="I21" i="9"/>
  <c r="J21" i="9"/>
  <c r="K21" i="9"/>
  <c r="L21" i="9"/>
  <c r="M21" i="9"/>
  <c r="N21" i="9"/>
  <c r="O21" i="9"/>
  <c r="P21" i="9"/>
  <c r="Q21" i="9"/>
  <c r="B22" i="9"/>
  <c r="C22" i="9"/>
  <c r="E22" i="9"/>
  <c r="F22" i="9"/>
  <c r="H22" i="9"/>
  <c r="I22" i="9"/>
  <c r="J22" i="9"/>
  <c r="K22" i="9"/>
  <c r="L22" i="9"/>
  <c r="M22" i="9"/>
  <c r="N22" i="9"/>
  <c r="O22" i="9"/>
  <c r="P22" i="9"/>
  <c r="Q22" i="9"/>
  <c r="B23" i="9"/>
  <c r="C23" i="9"/>
  <c r="E23" i="9"/>
  <c r="F23" i="9"/>
  <c r="G23" i="9"/>
  <c r="H23" i="9"/>
  <c r="I23" i="9"/>
  <c r="J23" i="9"/>
  <c r="L23" i="9"/>
  <c r="M23" i="9"/>
  <c r="N23" i="9"/>
  <c r="P23" i="9"/>
  <c r="Q23" i="9"/>
  <c r="B24" i="9"/>
  <c r="C24" i="9"/>
  <c r="E24" i="9"/>
  <c r="F24" i="9"/>
  <c r="G24" i="9"/>
  <c r="H24" i="9"/>
  <c r="I24" i="9"/>
  <c r="J24" i="9"/>
  <c r="L24" i="9"/>
  <c r="M24" i="9"/>
  <c r="N24" i="9"/>
  <c r="P24" i="9"/>
  <c r="Q24" i="9"/>
  <c r="B25" i="9"/>
  <c r="C25" i="9"/>
  <c r="E25" i="9"/>
  <c r="F25" i="9"/>
  <c r="H25" i="9"/>
  <c r="I25" i="9"/>
  <c r="J25" i="9"/>
  <c r="L25" i="9"/>
  <c r="M25" i="9"/>
  <c r="N25" i="9"/>
  <c r="P25" i="9"/>
  <c r="Q25" i="9"/>
  <c r="B26" i="9"/>
  <c r="C26" i="9"/>
  <c r="E26" i="9"/>
  <c r="F26" i="9"/>
  <c r="H26" i="9"/>
  <c r="I26" i="9"/>
  <c r="J26" i="9"/>
  <c r="L26" i="9"/>
  <c r="M26" i="9"/>
  <c r="N26" i="9"/>
  <c r="P26" i="9"/>
  <c r="Q26" i="9"/>
  <c r="B27" i="9"/>
  <c r="C27" i="9"/>
  <c r="E27" i="9"/>
  <c r="F27" i="9"/>
  <c r="H27" i="9"/>
  <c r="I27" i="9"/>
  <c r="J27" i="9"/>
  <c r="K27" i="9"/>
  <c r="L27" i="9"/>
  <c r="M27" i="9"/>
  <c r="N27" i="9"/>
  <c r="P27" i="9"/>
  <c r="Q27" i="9"/>
  <c r="B28" i="9"/>
  <c r="C28" i="9"/>
  <c r="E28" i="9"/>
  <c r="F28" i="9"/>
  <c r="G28" i="9"/>
  <c r="H28" i="9"/>
  <c r="I28" i="9"/>
  <c r="J28" i="9"/>
  <c r="L28" i="9"/>
  <c r="M28" i="9"/>
  <c r="N28" i="9"/>
  <c r="P28" i="9"/>
  <c r="Q28" i="9"/>
  <c r="B29" i="9"/>
  <c r="C29" i="9"/>
  <c r="E29" i="9"/>
  <c r="F29" i="9"/>
  <c r="H29" i="9"/>
  <c r="I29" i="9"/>
  <c r="J29" i="9"/>
  <c r="L29" i="9"/>
  <c r="M29" i="9"/>
  <c r="N29" i="9"/>
  <c r="O29" i="9"/>
  <c r="P29" i="9"/>
  <c r="Q29" i="9"/>
  <c r="B30" i="9"/>
  <c r="C30" i="9"/>
  <c r="E30" i="9"/>
  <c r="F30" i="9"/>
  <c r="H30" i="9"/>
  <c r="I30" i="9"/>
  <c r="J30" i="9"/>
  <c r="K30" i="9"/>
  <c r="L30" i="9"/>
  <c r="M30" i="9"/>
  <c r="N30" i="9"/>
  <c r="O30" i="9"/>
  <c r="P30" i="9"/>
  <c r="Q30" i="9"/>
  <c r="B31" i="9"/>
  <c r="C31" i="9"/>
  <c r="E31" i="9"/>
  <c r="F31" i="9"/>
  <c r="G31" i="9"/>
  <c r="H31" i="9"/>
  <c r="I31" i="9"/>
  <c r="J31" i="9"/>
  <c r="K31" i="9"/>
  <c r="L31" i="9"/>
  <c r="M31" i="9"/>
  <c r="N31" i="9"/>
  <c r="P31" i="9"/>
  <c r="Q31" i="9"/>
  <c r="B32" i="9"/>
  <c r="C32" i="9"/>
  <c r="E32" i="9"/>
  <c r="F32" i="9"/>
  <c r="G32" i="9"/>
  <c r="H32" i="9"/>
  <c r="I32" i="9"/>
  <c r="J32" i="9"/>
  <c r="L32" i="9"/>
  <c r="M32" i="9"/>
  <c r="N32" i="9"/>
  <c r="O32" i="9"/>
  <c r="P32" i="9"/>
  <c r="Q32" i="9"/>
  <c r="B33" i="9"/>
  <c r="C33" i="9"/>
  <c r="E33" i="9"/>
  <c r="F33" i="9"/>
  <c r="H33" i="9"/>
  <c r="I33" i="9"/>
  <c r="J33" i="9"/>
  <c r="L33" i="9"/>
  <c r="M33" i="9"/>
  <c r="N33" i="9"/>
  <c r="O33" i="9"/>
  <c r="P33" i="9"/>
  <c r="Q33" i="9"/>
  <c r="B34" i="9"/>
  <c r="C34" i="9"/>
  <c r="E34" i="9"/>
  <c r="F34" i="9"/>
  <c r="H34" i="9"/>
  <c r="I34" i="9"/>
  <c r="J34" i="9"/>
  <c r="K34" i="9"/>
  <c r="L34" i="9"/>
  <c r="M34" i="9"/>
  <c r="N34" i="9"/>
  <c r="O34" i="9"/>
  <c r="P34" i="9"/>
  <c r="Q34" i="9"/>
  <c r="B35" i="9"/>
  <c r="C35" i="9"/>
  <c r="E35" i="9"/>
  <c r="F35" i="9"/>
  <c r="G35" i="9"/>
  <c r="H35" i="9"/>
  <c r="I35" i="9"/>
  <c r="J35" i="9"/>
  <c r="L35" i="9"/>
  <c r="M35" i="9"/>
  <c r="N35" i="9"/>
  <c r="P35" i="9"/>
  <c r="Q35" i="9"/>
  <c r="B36" i="9"/>
  <c r="C36" i="9"/>
  <c r="E36" i="9"/>
  <c r="F36" i="9"/>
  <c r="G36" i="9"/>
  <c r="H36" i="9"/>
  <c r="I36" i="9"/>
  <c r="J36" i="9"/>
  <c r="L36" i="9"/>
  <c r="M36" i="9"/>
  <c r="N36" i="9"/>
  <c r="P36" i="9"/>
  <c r="Q36" i="9"/>
  <c r="B37" i="9"/>
  <c r="C37" i="9"/>
  <c r="E37" i="9"/>
  <c r="F37" i="9"/>
  <c r="H37" i="9"/>
  <c r="I37" i="9"/>
  <c r="J37" i="9"/>
  <c r="L37" i="9"/>
  <c r="M37" i="9"/>
  <c r="N37" i="9"/>
  <c r="P37" i="9"/>
  <c r="Q37" i="9"/>
  <c r="B38" i="9"/>
  <c r="C38" i="9"/>
  <c r="E38" i="9"/>
  <c r="F38" i="9"/>
  <c r="H38" i="9"/>
  <c r="I38" i="9"/>
  <c r="J38" i="9"/>
  <c r="L38" i="9"/>
  <c r="M38" i="9"/>
  <c r="N38" i="9"/>
  <c r="P38" i="9"/>
  <c r="Q38" i="9"/>
  <c r="B39" i="9"/>
  <c r="C39" i="9"/>
  <c r="E39" i="9"/>
  <c r="F39" i="9"/>
  <c r="H39" i="9"/>
  <c r="I39" i="9"/>
  <c r="J39" i="9"/>
  <c r="L39" i="9"/>
  <c r="M39" i="9"/>
  <c r="N39" i="9"/>
  <c r="P39" i="9"/>
  <c r="Q39" i="9"/>
  <c r="B40" i="9"/>
  <c r="C40" i="9"/>
  <c r="E40" i="9"/>
  <c r="F40" i="9"/>
  <c r="G40" i="9"/>
  <c r="H40" i="9"/>
  <c r="I40" i="9"/>
  <c r="J40" i="9"/>
  <c r="L40" i="9"/>
  <c r="M40" i="9"/>
  <c r="N40" i="9"/>
  <c r="P40" i="9"/>
  <c r="Q40" i="9"/>
  <c r="B41" i="9"/>
  <c r="C41" i="9"/>
  <c r="E41" i="9"/>
  <c r="F41" i="9"/>
  <c r="H41" i="9"/>
  <c r="I41" i="9"/>
  <c r="J41" i="9"/>
  <c r="L41" i="9"/>
  <c r="M41" i="9"/>
  <c r="N41" i="9"/>
  <c r="O41" i="9"/>
  <c r="P41" i="9"/>
  <c r="Q41" i="9"/>
  <c r="B42" i="9"/>
  <c r="C42" i="9"/>
  <c r="E42" i="9"/>
  <c r="F42" i="9"/>
  <c r="H42" i="9"/>
  <c r="I42" i="9"/>
  <c r="J42" i="9"/>
  <c r="K42" i="9"/>
  <c r="L42" i="9"/>
  <c r="M42" i="9"/>
  <c r="N42" i="9"/>
  <c r="O42" i="9"/>
  <c r="P42" i="9"/>
  <c r="Q42" i="9"/>
  <c r="B43" i="9"/>
  <c r="C43" i="9"/>
  <c r="E43" i="9"/>
  <c r="F43" i="9"/>
  <c r="G43" i="9"/>
  <c r="H43" i="9"/>
  <c r="I43" i="9"/>
  <c r="J43" i="9"/>
  <c r="K43" i="9"/>
  <c r="L43" i="9"/>
  <c r="M43" i="9"/>
  <c r="N43" i="9"/>
  <c r="P43" i="9"/>
  <c r="Q43" i="9"/>
  <c r="B44" i="9"/>
  <c r="C44" i="9"/>
  <c r="E44" i="9"/>
  <c r="F44" i="9"/>
  <c r="G44" i="9"/>
  <c r="H44" i="9"/>
  <c r="I44" i="9"/>
  <c r="J44" i="9"/>
  <c r="L44" i="9"/>
  <c r="M44" i="9"/>
  <c r="N44" i="9"/>
  <c r="O44" i="9"/>
  <c r="P44" i="9"/>
  <c r="Q44" i="9"/>
  <c r="B45" i="9"/>
  <c r="C45" i="9"/>
  <c r="E45" i="9"/>
  <c r="F45" i="9"/>
  <c r="H45" i="9"/>
  <c r="I45" i="9"/>
  <c r="J45" i="9"/>
  <c r="L45" i="9"/>
  <c r="M45" i="9"/>
  <c r="N45" i="9"/>
  <c r="O45" i="9"/>
  <c r="P45" i="9"/>
  <c r="Q45" i="9"/>
  <c r="B46" i="9"/>
  <c r="C46" i="9"/>
  <c r="E46" i="9"/>
  <c r="F46" i="9"/>
  <c r="H46" i="9"/>
  <c r="I46" i="9"/>
  <c r="J46" i="9"/>
  <c r="K46" i="9"/>
  <c r="L46" i="9"/>
  <c r="M46" i="9"/>
  <c r="N46" i="9"/>
  <c r="O46" i="9"/>
  <c r="P46" i="9"/>
  <c r="Q46" i="9"/>
  <c r="B47" i="9"/>
  <c r="C47" i="9"/>
  <c r="E47" i="9"/>
  <c r="F47" i="9"/>
  <c r="G47" i="9"/>
  <c r="H47" i="9"/>
  <c r="I47" i="9"/>
  <c r="J47" i="9"/>
  <c r="L47" i="9"/>
  <c r="M47" i="9"/>
  <c r="N47" i="9"/>
  <c r="P47" i="9"/>
  <c r="Q47" i="9"/>
  <c r="B48" i="9"/>
  <c r="C48" i="9"/>
  <c r="E48" i="9"/>
  <c r="F48" i="9"/>
  <c r="G48" i="9"/>
  <c r="H48" i="9"/>
  <c r="I48" i="9"/>
  <c r="J48" i="9"/>
  <c r="L48" i="9"/>
  <c r="M48" i="9"/>
  <c r="N48" i="9"/>
  <c r="P48" i="9"/>
  <c r="Q48" i="9"/>
  <c r="B49" i="9"/>
  <c r="C49" i="9"/>
  <c r="E49" i="9"/>
  <c r="F49" i="9"/>
  <c r="H49" i="9"/>
  <c r="I49" i="9"/>
  <c r="J49" i="9"/>
  <c r="L49" i="9"/>
  <c r="M49" i="9"/>
  <c r="N49" i="9"/>
  <c r="P49" i="9"/>
  <c r="Q49" i="9"/>
  <c r="B50" i="9"/>
  <c r="C50" i="9"/>
  <c r="E50" i="9"/>
  <c r="F50" i="9"/>
  <c r="H50" i="9"/>
  <c r="I50" i="9"/>
  <c r="J50" i="9"/>
  <c r="L50" i="9"/>
  <c r="M50" i="9"/>
  <c r="N50" i="9"/>
  <c r="P50" i="9"/>
  <c r="Q50" i="9"/>
  <c r="B51" i="9"/>
  <c r="C51" i="9"/>
  <c r="E51" i="9"/>
  <c r="F51" i="9"/>
  <c r="H51" i="9"/>
  <c r="I51" i="9"/>
  <c r="J51" i="9"/>
  <c r="L51" i="9"/>
  <c r="M51" i="9"/>
  <c r="N51" i="9"/>
  <c r="P51" i="9"/>
  <c r="Q51" i="9"/>
  <c r="B52" i="9"/>
  <c r="C52" i="9"/>
  <c r="E52" i="9"/>
  <c r="F52" i="9"/>
  <c r="G52" i="9"/>
  <c r="H52" i="9"/>
  <c r="I52" i="9"/>
  <c r="J52" i="9"/>
  <c r="L52" i="9"/>
  <c r="M52" i="9"/>
  <c r="N52" i="9"/>
  <c r="P52" i="9"/>
  <c r="Q52" i="9"/>
  <c r="N53" i="9"/>
  <c r="L53" i="9"/>
  <c r="H53" i="9"/>
  <c r="F53" i="9"/>
  <c r="Q5" i="9"/>
  <c r="P5" i="9"/>
  <c r="N5" i="9"/>
  <c r="M5" i="9"/>
  <c r="L5" i="9"/>
  <c r="J5" i="9"/>
  <c r="I5" i="9"/>
  <c r="H5" i="9"/>
  <c r="G5" i="9"/>
  <c r="F5" i="9"/>
  <c r="E5" i="9"/>
  <c r="C5" i="9"/>
  <c r="B5" i="9"/>
  <c r="M37" i="8"/>
  <c r="G37" i="9" s="1"/>
  <c r="U27" i="8"/>
  <c r="AA20" i="8"/>
  <c r="AA6" i="8"/>
  <c r="AA7" i="8"/>
  <c r="AA8" i="8"/>
  <c r="AA9" i="8"/>
  <c r="AA10" i="8"/>
  <c r="O10" i="9" s="1"/>
  <c r="AA11" i="8"/>
  <c r="O11" i="9" s="1"/>
  <c r="AA12" i="8"/>
  <c r="O12" i="9" s="1"/>
  <c r="AA13" i="8"/>
  <c r="O13" i="9" s="1"/>
  <c r="AA14" i="8"/>
  <c r="AA15" i="8"/>
  <c r="O15" i="9" s="1"/>
  <c r="AA16" i="8"/>
  <c r="AA17" i="8"/>
  <c r="AA18" i="8"/>
  <c r="AA19" i="8"/>
  <c r="AA21" i="8"/>
  <c r="AA22" i="8"/>
  <c r="AA23" i="8"/>
  <c r="O23" i="9" s="1"/>
  <c r="AA24" i="8"/>
  <c r="O24" i="9" s="1"/>
  <c r="AA25" i="8"/>
  <c r="O25" i="9" s="1"/>
  <c r="AA26" i="8"/>
  <c r="O26" i="9" s="1"/>
  <c r="AA27" i="8"/>
  <c r="O27" i="9" s="1"/>
  <c r="AA28" i="8"/>
  <c r="O28" i="9" s="1"/>
  <c r="AA29" i="8"/>
  <c r="AA30" i="8"/>
  <c r="AA31" i="8"/>
  <c r="O31" i="9" s="1"/>
  <c r="AA32" i="8"/>
  <c r="AA33" i="8"/>
  <c r="AA34" i="8"/>
  <c r="AA35" i="8"/>
  <c r="O35" i="9" s="1"/>
  <c r="AA36" i="8"/>
  <c r="O36" i="9" s="1"/>
  <c r="AA37" i="8"/>
  <c r="O37" i="9" s="1"/>
  <c r="AA38" i="8"/>
  <c r="O38" i="9" s="1"/>
  <c r="AA39" i="8"/>
  <c r="O39" i="9" s="1"/>
  <c r="AA40" i="8"/>
  <c r="O40" i="9" s="1"/>
  <c r="AA41" i="8"/>
  <c r="AA42" i="8"/>
  <c r="AA43" i="8"/>
  <c r="O43" i="9" s="1"/>
  <c r="AA44" i="8"/>
  <c r="AA45" i="8"/>
  <c r="AA46" i="8"/>
  <c r="AA47" i="8"/>
  <c r="O47" i="9" s="1"/>
  <c r="AA48" i="8"/>
  <c r="O48" i="9" s="1"/>
  <c r="AA49" i="8"/>
  <c r="O49" i="9" s="1"/>
  <c r="AA50" i="8"/>
  <c r="O50" i="9" s="1"/>
  <c r="AA51" i="8"/>
  <c r="O51" i="9" s="1"/>
  <c r="AA52" i="8"/>
  <c r="O52" i="9" s="1"/>
  <c r="U6" i="8"/>
  <c r="U7" i="8"/>
  <c r="U8" i="8"/>
  <c r="K8" i="9" s="1"/>
  <c r="U9" i="8"/>
  <c r="U10" i="8"/>
  <c r="U11" i="8"/>
  <c r="K11" i="9" s="1"/>
  <c r="U12" i="8"/>
  <c r="K12" i="9" s="1"/>
  <c r="U13" i="8"/>
  <c r="K13" i="9" s="1"/>
  <c r="U14" i="8"/>
  <c r="K14" i="9" s="1"/>
  <c r="U15" i="8"/>
  <c r="K15" i="9" s="1"/>
  <c r="U16" i="8"/>
  <c r="K16" i="9" s="1"/>
  <c r="U17" i="8"/>
  <c r="K17" i="9" s="1"/>
  <c r="U18" i="8"/>
  <c r="U19" i="8"/>
  <c r="U20" i="8"/>
  <c r="K20" i="9" s="1"/>
  <c r="U21" i="8"/>
  <c r="U22" i="8"/>
  <c r="U23" i="8"/>
  <c r="K23" i="9" s="1"/>
  <c r="U24" i="8"/>
  <c r="K24" i="9" s="1"/>
  <c r="U25" i="8"/>
  <c r="K25" i="9" s="1"/>
  <c r="U26" i="8"/>
  <c r="K26" i="9" s="1"/>
  <c r="U28" i="8"/>
  <c r="K28" i="9" s="1"/>
  <c r="U29" i="8"/>
  <c r="K29" i="9" s="1"/>
  <c r="U30" i="8"/>
  <c r="U31" i="8"/>
  <c r="U32" i="8"/>
  <c r="K32" i="9" s="1"/>
  <c r="U33" i="8"/>
  <c r="K33" i="9" s="1"/>
  <c r="U34" i="8"/>
  <c r="U35" i="8"/>
  <c r="K35" i="9" s="1"/>
  <c r="U36" i="8"/>
  <c r="K36" i="9" s="1"/>
  <c r="U37" i="8"/>
  <c r="K37" i="9" s="1"/>
  <c r="U38" i="8"/>
  <c r="K38" i="9" s="1"/>
  <c r="U39" i="8"/>
  <c r="K39" i="9" s="1"/>
  <c r="U40" i="8"/>
  <c r="K40" i="9" s="1"/>
  <c r="U41" i="8"/>
  <c r="K41" i="9" s="1"/>
  <c r="U42" i="8"/>
  <c r="U43" i="8"/>
  <c r="U44" i="8"/>
  <c r="K44" i="9" s="1"/>
  <c r="U45" i="8"/>
  <c r="K45" i="9" s="1"/>
  <c r="U46" i="8"/>
  <c r="U47" i="8"/>
  <c r="K47" i="9" s="1"/>
  <c r="U48" i="8"/>
  <c r="K48" i="9" s="1"/>
  <c r="U49" i="8"/>
  <c r="K49" i="9" s="1"/>
  <c r="U50" i="8"/>
  <c r="K50" i="9" s="1"/>
  <c r="U51" i="8"/>
  <c r="K51" i="9" s="1"/>
  <c r="U52" i="8"/>
  <c r="K52" i="9" s="1"/>
  <c r="M6" i="8"/>
  <c r="G6" i="9" s="1"/>
  <c r="M7" i="8"/>
  <c r="G7" i="9" s="1"/>
  <c r="M8" i="8"/>
  <c r="M9" i="8"/>
  <c r="G9" i="9" s="1"/>
  <c r="M10" i="8"/>
  <c r="G10" i="9" s="1"/>
  <c r="M11" i="8"/>
  <c r="M12" i="8"/>
  <c r="M13" i="8"/>
  <c r="G13" i="9" s="1"/>
  <c r="M14" i="8"/>
  <c r="G14" i="9" s="1"/>
  <c r="M15" i="8"/>
  <c r="G15" i="9" s="1"/>
  <c r="M16" i="8"/>
  <c r="M17" i="8"/>
  <c r="G17" i="9" s="1"/>
  <c r="M18" i="8"/>
  <c r="G18" i="9" s="1"/>
  <c r="M19" i="8"/>
  <c r="G19" i="9" s="1"/>
  <c r="M20" i="8"/>
  <c r="M21" i="8"/>
  <c r="G21" i="9" s="1"/>
  <c r="M22" i="8"/>
  <c r="G22" i="9" s="1"/>
  <c r="M23" i="8"/>
  <c r="M24" i="8"/>
  <c r="M25" i="8"/>
  <c r="G25" i="9" s="1"/>
  <c r="M26" i="8"/>
  <c r="G26" i="9" s="1"/>
  <c r="M27" i="8"/>
  <c r="G27" i="9" s="1"/>
  <c r="M28" i="8"/>
  <c r="M29" i="8"/>
  <c r="G29" i="9" s="1"/>
  <c r="M30" i="8"/>
  <c r="G30" i="9" s="1"/>
  <c r="M31" i="8"/>
  <c r="M32" i="8"/>
  <c r="M33" i="8"/>
  <c r="G33" i="9" s="1"/>
  <c r="M34" i="8"/>
  <c r="G34" i="9" s="1"/>
  <c r="M35" i="8"/>
  <c r="M36" i="8"/>
  <c r="M38" i="8"/>
  <c r="G38" i="9" s="1"/>
  <c r="M39" i="8"/>
  <c r="G39" i="9" s="1"/>
  <c r="M40" i="8"/>
  <c r="M41" i="8"/>
  <c r="G41" i="9" s="1"/>
  <c r="M42" i="8"/>
  <c r="G42" i="9" s="1"/>
  <c r="M43" i="8"/>
  <c r="M44" i="8"/>
  <c r="M45" i="8"/>
  <c r="G45" i="9" s="1"/>
  <c r="M46" i="8"/>
  <c r="G46" i="9" s="1"/>
  <c r="M47" i="8"/>
  <c r="M48" i="8"/>
  <c r="M49" i="8"/>
  <c r="G49" i="9" s="1"/>
  <c r="M50" i="8"/>
  <c r="G50" i="9" s="1"/>
  <c r="M51" i="8"/>
  <c r="G51" i="9" s="1"/>
  <c r="M52" i="8"/>
  <c r="AC240" i="8"/>
  <c r="Q53" i="9" s="1"/>
  <c r="AB240" i="8"/>
  <c r="P53" i="9" s="1"/>
  <c r="X240" i="8"/>
  <c r="W240" i="8"/>
  <c r="M53" i="9" s="1"/>
  <c r="V240" i="8"/>
  <c r="P240" i="8"/>
  <c r="J53" i="9" s="1"/>
  <c r="O240" i="8"/>
  <c r="I53" i="9" s="1"/>
  <c r="N240" i="8"/>
  <c r="H240" i="8"/>
  <c r="M5" i="8"/>
  <c r="U5" i="8"/>
  <c r="K5" i="9" s="1"/>
  <c r="AA5" i="8"/>
  <c r="O5" i="9" s="1"/>
  <c r="B53" i="9"/>
  <c r="M240" i="8" l="1"/>
  <c r="G53" i="9" s="1"/>
  <c r="AA240" i="8"/>
  <c r="O53" i="9" s="1"/>
  <c r="U240" i="8"/>
  <c r="K53" i="9" s="1"/>
</calcChain>
</file>

<file path=xl/sharedStrings.xml><?xml version="1.0" encoding="utf-8"?>
<sst xmlns="http://schemas.openxmlformats.org/spreadsheetml/2006/main" count="640" uniqueCount="170">
  <si>
    <t>運用等経費</t>
    <rPh sb="0" eb="2">
      <t>ウンヨウ</t>
    </rPh>
    <rPh sb="2" eb="3">
      <t>トウ</t>
    </rPh>
    <rPh sb="3" eb="5">
      <t>ケイヒ</t>
    </rPh>
    <phoneticPr fontId="2"/>
  </si>
  <si>
    <t>その他経費</t>
    <rPh sb="2" eb="3">
      <t>タ</t>
    </rPh>
    <rPh sb="3" eb="5">
      <t>ケイヒ</t>
    </rPh>
    <phoneticPr fontId="2"/>
  </si>
  <si>
    <t>備考</t>
    <rPh sb="0" eb="2">
      <t>ビコウ</t>
    </rPh>
    <phoneticPr fontId="2"/>
  </si>
  <si>
    <t>（自動計算）</t>
    <rPh sb="1" eb="3">
      <t>ジドウ</t>
    </rPh>
    <rPh sb="3" eb="5">
      <t>ケイサン</t>
    </rPh>
    <phoneticPr fontId="2"/>
  </si>
  <si>
    <t>府省名</t>
    <rPh sb="0" eb="3">
      <t>フショウメイ</t>
    </rPh>
    <phoneticPr fontId="2"/>
  </si>
  <si>
    <t>情報ｼｽﾃﾑID</t>
    <rPh sb="0" eb="2">
      <t>ジョウホウ</t>
    </rPh>
    <phoneticPr fontId="2"/>
  </si>
  <si>
    <t>情報システム名</t>
    <rPh sb="0" eb="2">
      <t>ジョウホウ</t>
    </rPh>
    <rPh sb="6" eb="7">
      <t>メイ</t>
    </rPh>
    <phoneticPr fontId="2"/>
  </si>
  <si>
    <t>決算額【2020年度(R2)】</t>
    <rPh sb="0" eb="3">
      <t>ケッサンガク</t>
    </rPh>
    <phoneticPr fontId="2"/>
  </si>
  <si>
    <t>決算額【2022年度(R4)】</t>
    <rPh sb="0" eb="3">
      <t>ケッサンガク</t>
    </rPh>
    <phoneticPr fontId="2"/>
  </si>
  <si>
    <t>計</t>
    <rPh sb="0" eb="1">
      <t>ケイ</t>
    </rPh>
    <phoneticPr fontId="2"/>
  </si>
  <si>
    <t>決算額【2021年度(R3)】</t>
    <rPh sb="0" eb="3">
      <t>ケッサンガク</t>
    </rPh>
    <phoneticPr fontId="2"/>
  </si>
  <si>
    <t>一括計上分を含む</t>
    <rPh sb="0" eb="4">
      <t>イッカツケイジョウ</t>
    </rPh>
    <rPh sb="4" eb="5">
      <t>ブン</t>
    </rPh>
    <rPh sb="6" eb="7">
      <t>フク</t>
    </rPh>
    <phoneticPr fontId="2"/>
  </si>
  <si>
    <t>一括計上分を含まない</t>
    <rPh sb="0" eb="4">
      <t>イッカツケイジョウ</t>
    </rPh>
    <rPh sb="4" eb="5">
      <t>ブン</t>
    </rPh>
    <rPh sb="6" eb="7">
      <t>フク</t>
    </rPh>
    <phoneticPr fontId="2"/>
  </si>
  <si>
    <t>適用除外</t>
    <rPh sb="0" eb="4">
      <t>テキヨウジョガイ</t>
    </rPh>
    <phoneticPr fontId="2"/>
  </si>
  <si>
    <t>特別会計、その他</t>
    <rPh sb="0" eb="4">
      <t>トクベツカイケイ</t>
    </rPh>
    <rPh sb="7" eb="8">
      <t>タ</t>
    </rPh>
    <phoneticPr fontId="2"/>
  </si>
  <si>
    <t>一括計上分の有無</t>
    <rPh sb="0" eb="4">
      <t>イッカツケイジョウ</t>
    </rPh>
    <rPh sb="4" eb="5">
      <t>ブン</t>
    </rPh>
    <rPh sb="6" eb="8">
      <t>ウム</t>
    </rPh>
    <phoneticPr fontId="2"/>
  </si>
  <si>
    <t>A000852</t>
  </si>
  <si>
    <t>A000863</t>
  </si>
  <si>
    <t>A000874</t>
  </si>
  <si>
    <t>A000896</t>
  </si>
  <si>
    <t>A000911</t>
  </si>
  <si>
    <t>A000922</t>
  </si>
  <si>
    <t>A000933</t>
  </si>
  <si>
    <t>A000944</t>
  </si>
  <si>
    <t>A000955</t>
  </si>
  <si>
    <t>A000999</t>
  </si>
  <si>
    <t>A001037</t>
  </si>
  <si>
    <t>A001048</t>
  </si>
  <si>
    <t>A001071</t>
  </si>
  <si>
    <t>A001082</t>
  </si>
  <si>
    <t>A001093</t>
  </si>
  <si>
    <t>A001107</t>
  </si>
  <si>
    <t>A001118</t>
  </si>
  <si>
    <t>A001141</t>
  </si>
  <si>
    <t>A001152</t>
  </si>
  <si>
    <t>A001163</t>
  </si>
  <si>
    <t>A001174</t>
  </si>
  <si>
    <t>A016208</t>
  </si>
  <si>
    <t>A016219</t>
  </si>
  <si>
    <t>A023219</t>
  </si>
  <si>
    <t>A023231</t>
  </si>
  <si>
    <t>A023242</t>
  </si>
  <si>
    <t>A023253</t>
  </si>
  <si>
    <t>A024081</t>
  </si>
  <si>
    <t>A024092</t>
  </si>
  <si>
    <t>A024494</t>
  </si>
  <si>
    <t>A024519</t>
  </si>
  <si>
    <t>A024520</t>
  </si>
  <si>
    <t>A025303</t>
  </si>
  <si>
    <t>A025314</t>
  </si>
  <si>
    <t>A025325</t>
  </si>
  <si>
    <t>A025336</t>
  </si>
  <si>
    <t>A025347</t>
  </si>
  <si>
    <t>A025358</t>
  </si>
  <si>
    <t>A025369</t>
  </si>
  <si>
    <t>A025370</t>
  </si>
  <si>
    <t>B000512</t>
  </si>
  <si>
    <t>B000523</t>
  </si>
  <si>
    <t>B000556</t>
  </si>
  <si>
    <t>B000659</t>
  </si>
  <si>
    <t>B000718</t>
  </si>
  <si>
    <t>B000730</t>
  </si>
  <si>
    <t>B000752</t>
  </si>
  <si>
    <t>B007900</t>
  </si>
  <si>
    <t>国家公務員ＩＣカードシステム</t>
  </si>
  <si>
    <t>ＤＮＡ型鑑定支援装置</t>
  </si>
  <si>
    <t>交通事故データ集計システム</t>
  </si>
  <si>
    <t>全国的情報処理センター用電子計算機</t>
  </si>
  <si>
    <t>運転者管理システム（汎用機）</t>
  </si>
  <si>
    <t>運転免許証認証局</t>
  </si>
  <si>
    <t>行政情報管理システム</t>
  </si>
  <si>
    <t>警察総合捜査情報システム</t>
  </si>
  <si>
    <t>指掌紋自動識別システム</t>
  </si>
  <si>
    <t>警察庁ＷＡＮシステム</t>
  </si>
  <si>
    <t>オープンネットワークシステム</t>
  </si>
  <si>
    <t>受付システム</t>
  </si>
  <si>
    <t>不当要求情報管理機関支援システム</t>
  </si>
  <si>
    <t>人事・給与関係業務情報システム（警察庁）</t>
  </si>
  <si>
    <t>警察庁ウェブサイト</t>
  </si>
  <si>
    <t>ワールドワイド電子メールシステム</t>
  </si>
  <si>
    <t>ＩＣＰＯメッセージ交換システム</t>
  </si>
  <si>
    <t>科学警察研究所研究用インターネット接続ＬＡＮ</t>
  </si>
  <si>
    <t>鑑定管理システム</t>
  </si>
  <si>
    <t>護衛警備サポートシステム</t>
  </si>
  <si>
    <t>護衛警備システム</t>
  </si>
  <si>
    <t>事前旅客情報システム及び外国人個人識別情報認証システム</t>
  </si>
  <si>
    <t>組織犯罪情報管理システム及び特定金融情報データベースシステム</t>
  </si>
  <si>
    <t>１１０番アプリシステム</t>
  </si>
  <si>
    <t>交通情報ネットワークセキュリティ装置</t>
  </si>
  <si>
    <t>交通規制情報収集・管理システム</t>
  </si>
  <si>
    <t>広域交通管制システム</t>
  </si>
  <si>
    <t>運転者管理システム</t>
  </si>
  <si>
    <t>共通基盤システム</t>
  </si>
  <si>
    <t>運転免許証の更新システム</t>
  </si>
  <si>
    <t>行政手続オンライン化</t>
  </si>
  <si>
    <t>小型無人機等所有者情報等照会システム</t>
  </si>
  <si>
    <t>都道府県の交通管制システム</t>
  </si>
  <si>
    <t>情報収集用端末</t>
  </si>
  <si>
    <t>国際テロ対策データベースシステム</t>
  </si>
  <si>
    <t>国際テロ捜査情報分析支援装置</t>
  </si>
  <si>
    <t>情報管理システム等共通経費</t>
  </si>
  <si>
    <t>ＳＮＳ情報検索システム</t>
  </si>
  <si>
    <t>航空機運用総合調整システム（ＦＯＣＳ）（警察庁）</t>
  </si>
  <si>
    <t>相談業務・人身安全関連業務等システム</t>
  </si>
  <si>
    <t>ファイル共有ソフト専用端末</t>
  </si>
  <si>
    <t>画像処理分析用端末</t>
  </si>
  <si>
    <t>分析用パソコン</t>
  </si>
  <si>
    <t>データ送受信端末装置</t>
  </si>
  <si>
    <t>データ伝送用端末装置</t>
  </si>
  <si>
    <t>インターネット閲覧用端末</t>
  </si>
  <si>
    <t>情報管理教養用システム</t>
  </si>
  <si>
    <t>Ｇ７セキュアウェブサイトアクセスシステム</t>
  </si>
  <si>
    <t>警察庁</t>
    <rPh sb="0" eb="3">
      <t>ケイサツチョウ</t>
    </rPh>
    <phoneticPr fontId="2"/>
  </si>
  <si>
    <t>投資的改修</t>
    <rPh sb="0" eb="5">
      <t>トウシテキカイシュウ</t>
    </rPh>
    <phoneticPr fontId="2"/>
  </si>
  <si>
    <t>維持的新規開発・更改</t>
    <rPh sb="0" eb="2">
      <t>イジ</t>
    </rPh>
    <rPh sb="2" eb="3">
      <t>テキ</t>
    </rPh>
    <rPh sb="3" eb="5">
      <t>シンキ</t>
    </rPh>
    <rPh sb="5" eb="7">
      <t>カイハツ</t>
    </rPh>
    <rPh sb="8" eb="10">
      <t>コウカイ</t>
    </rPh>
    <phoneticPr fontId="2"/>
  </si>
  <si>
    <t>維持的改修</t>
    <rPh sb="0" eb="2">
      <t>イジ</t>
    </rPh>
    <rPh sb="2" eb="3">
      <t>テキ</t>
    </rPh>
    <rPh sb="3" eb="5">
      <t>カイシュウ</t>
    </rPh>
    <phoneticPr fontId="2"/>
  </si>
  <si>
    <t>投資的新規開発・更改</t>
    <rPh sb="0" eb="2">
      <t>トウシ</t>
    </rPh>
    <rPh sb="2" eb="3">
      <t>テキ</t>
    </rPh>
    <rPh sb="3" eb="5">
      <t>シンキ</t>
    </rPh>
    <rPh sb="5" eb="7">
      <t>カイハツ</t>
    </rPh>
    <rPh sb="8" eb="10">
      <t>コウカイ</t>
    </rPh>
    <phoneticPr fontId="2"/>
  </si>
  <si>
    <t>投資的新規開発・更改</t>
    <rPh sb="0" eb="2">
      <t>トウシ</t>
    </rPh>
    <rPh sb="2" eb="3">
      <t>テキ</t>
    </rPh>
    <rPh sb="3" eb="7">
      <t>シンキカイハツ</t>
    </rPh>
    <rPh sb="8" eb="10">
      <t>コウカイ</t>
    </rPh>
    <phoneticPr fontId="2"/>
  </si>
  <si>
    <t>維持的新規開発・更改</t>
    <rPh sb="0" eb="2">
      <t>イジ</t>
    </rPh>
    <rPh sb="2" eb="3">
      <t>テキ</t>
    </rPh>
    <rPh sb="3" eb="7">
      <t>シンキカイハツ</t>
    </rPh>
    <rPh sb="8" eb="10">
      <t>コウカイ</t>
    </rPh>
    <phoneticPr fontId="2"/>
  </si>
  <si>
    <t>維持的改修を除く整備経費</t>
    <rPh sb="0" eb="5">
      <t>イジテキカイシュウ</t>
    </rPh>
    <rPh sb="6" eb="7">
      <t>ノゾ</t>
    </rPh>
    <rPh sb="8" eb="12">
      <t>セイビケイヒ</t>
    </rPh>
    <phoneticPr fontId="2"/>
  </si>
  <si>
    <t>③</t>
  </si>
  <si>
    <t>②</t>
  </si>
  <si>
    <t>その他</t>
  </si>
  <si>
    <t>R2~R4
決算額合計</t>
    <rPh sb="6" eb="9">
      <t>ケッサンガク</t>
    </rPh>
    <rPh sb="9" eb="11">
      <t>ゴウケイ</t>
    </rPh>
    <phoneticPr fontId="2"/>
  </si>
  <si>
    <t>システム分類</t>
    <rPh sb="4" eb="6">
      <t>ブンルイ</t>
    </rPh>
    <phoneticPr fontId="2"/>
  </si>
  <si>
    <t>○</t>
  </si>
  <si>
    <t>R2</t>
    <phoneticPr fontId="2"/>
  </si>
  <si>
    <t>R3</t>
    <phoneticPr fontId="2"/>
  </si>
  <si>
    <t>R4</t>
    <phoneticPr fontId="2"/>
  </si>
  <si>
    <t>整備</t>
    <rPh sb="0" eb="2">
      <t>セイビ</t>
    </rPh>
    <phoneticPr fontId="2"/>
  </si>
  <si>
    <t>〇</t>
    <phoneticPr fontId="2"/>
  </si>
  <si>
    <t>の各システム経費の実績（令和２年度～令和４年度）</t>
    <rPh sb="12" eb="14">
      <t>レイワ</t>
    </rPh>
    <rPh sb="15" eb="17">
      <t>ネンド</t>
    </rPh>
    <rPh sb="18" eb="20">
      <t>レイワ</t>
    </rPh>
    <rPh sb="21" eb="23">
      <t>ネンド</t>
    </rPh>
    <phoneticPr fontId="2"/>
  </si>
  <si>
    <t>単位（百万円）</t>
    <rPh sb="0" eb="2">
      <t>タンイ</t>
    </rPh>
    <rPh sb="3" eb="6">
      <t>ヒャクマンエン</t>
    </rPh>
    <phoneticPr fontId="2"/>
  </si>
  <si>
    <t>No</t>
    <phoneticPr fontId="2"/>
  </si>
  <si>
    <t>システム名称</t>
    <rPh sb="4" eb="6">
      <t>メイショウ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</si>
  <si>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</si>
  <si>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</si>
  <si>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</si>
  <si>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合計</t>
    <rPh sb="0" eb="2">
      <t>ゴウケイ</t>
    </rPh>
    <phoneticPr fontId="2"/>
  </si>
  <si>
    <t>運用</t>
    <rPh sb="0" eb="2">
      <t>ウンヨウ</t>
    </rPh>
    <phoneticPr fontId="2"/>
  </si>
  <si>
    <t>その他</t>
    <rPh sb="2" eb="3">
      <t>タ</t>
    </rPh>
    <phoneticPr fontId="2"/>
  </si>
  <si>
    <t>内閣官房</t>
    <rPh sb="0" eb="4">
      <t>ナイカクカンボウ</t>
    </rPh>
    <phoneticPr fontId="4"/>
  </si>
  <si>
    <t>内閣法制局</t>
    <rPh sb="0" eb="5">
      <t>ナイカクホウセイキョク</t>
    </rPh>
    <phoneticPr fontId="4"/>
  </si>
  <si>
    <t>人事院</t>
    <rPh sb="0" eb="3">
      <t>ジンジイン</t>
    </rPh>
    <phoneticPr fontId="4"/>
  </si>
  <si>
    <t>内閣府</t>
    <rPh sb="0" eb="3">
      <t>ナイカクフ</t>
    </rPh>
    <phoneticPr fontId="4"/>
  </si>
  <si>
    <t>宮内庁</t>
    <rPh sb="0" eb="3">
      <t>クナイチョウ</t>
    </rPh>
    <phoneticPr fontId="4"/>
  </si>
  <si>
    <t>公正取引委員会</t>
    <rPh sb="0" eb="7">
      <t>コウセイトリヒキイインカイ</t>
    </rPh>
    <phoneticPr fontId="4"/>
  </si>
  <si>
    <t>警察庁</t>
    <rPh sb="0" eb="3">
      <t>ケイサツチョウ</t>
    </rPh>
    <phoneticPr fontId="4"/>
  </si>
  <si>
    <t>個人情報保護委員会</t>
    <rPh sb="0" eb="9">
      <t>コジンジョウホウホゴイインカイ</t>
    </rPh>
    <phoneticPr fontId="4"/>
  </si>
  <si>
    <t>カジノ管理委員会</t>
    <rPh sb="3" eb="5">
      <t>カンリ</t>
    </rPh>
    <rPh sb="5" eb="8">
      <t>イインカイ</t>
    </rPh>
    <phoneticPr fontId="4"/>
  </si>
  <si>
    <t>金融庁</t>
    <rPh sb="0" eb="3">
      <t>キンユウチョウ</t>
    </rPh>
    <phoneticPr fontId="4"/>
  </si>
  <si>
    <t>消費者庁</t>
    <rPh sb="0" eb="4">
      <t>ショウヒシャチョウ</t>
    </rPh>
    <phoneticPr fontId="4"/>
  </si>
  <si>
    <t>こども家庭庁</t>
    <rPh sb="3" eb="6">
      <t>カテイチョウ</t>
    </rPh>
    <phoneticPr fontId="4"/>
  </si>
  <si>
    <t>復興庁</t>
    <rPh sb="0" eb="3">
      <t>フッコウチョウ</t>
    </rPh>
    <phoneticPr fontId="4"/>
  </si>
  <si>
    <t>総務省</t>
    <rPh sb="0" eb="3">
      <t>ソウムショウ</t>
    </rPh>
    <phoneticPr fontId="4"/>
  </si>
  <si>
    <t>法務省</t>
    <rPh sb="0" eb="3">
      <t>ホウムショウ</t>
    </rPh>
    <phoneticPr fontId="4"/>
  </si>
  <si>
    <t>外務省</t>
    <rPh sb="0" eb="3">
      <t>ガイムショウ</t>
    </rPh>
    <phoneticPr fontId="4"/>
  </si>
  <si>
    <t>財務省</t>
    <rPh sb="0" eb="3">
      <t>ザイムショウ</t>
    </rPh>
    <phoneticPr fontId="4"/>
  </si>
  <si>
    <t>文部科学省</t>
    <rPh sb="0" eb="5">
      <t>モンブカガクショウ</t>
    </rPh>
    <phoneticPr fontId="4"/>
  </si>
  <si>
    <t>厚生労働省</t>
    <rPh sb="0" eb="5">
      <t>コウセイロウドウショウ</t>
    </rPh>
    <phoneticPr fontId="4"/>
  </si>
  <si>
    <t>農林水産省</t>
    <rPh sb="0" eb="5">
      <t>ノウリンスイサンショウ</t>
    </rPh>
    <phoneticPr fontId="4"/>
  </si>
  <si>
    <t>経済産業省</t>
    <rPh sb="0" eb="5">
      <t>ケイザイサンギョウショウ</t>
    </rPh>
    <phoneticPr fontId="4"/>
  </si>
  <si>
    <t>国土交通省</t>
    <rPh sb="0" eb="5">
      <t>コクドコウツウショウ</t>
    </rPh>
    <phoneticPr fontId="4"/>
  </si>
  <si>
    <t>環境省</t>
    <rPh sb="0" eb="3">
      <t>カンキョウショウ</t>
    </rPh>
    <phoneticPr fontId="4"/>
  </si>
  <si>
    <t>防衛省</t>
    <rPh sb="0" eb="3">
      <t>ボウエイショウ</t>
    </rPh>
    <phoneticPr fontId="4"/>
  </si>
  <si>
    <t>会計検査院</t>
    <rPh sb="0" eb="5">
      <t>カイケイケンサイン</t>
    </rPh>
    <phoneticPr fontId="1"/>
  </si>
  <si>
    <t>デジタル庁</t>
    <rPh sb="4" eb="5">
      <t>チョウ</t>
    </rPh>
    <phoneticPr fontId="4"/>
  </si>
  <si>
    <t>警察庁</t>
  </si>
  <si>
    <t>-</t>
  </si>
  <si>
    <t>（注１）各年度の決算額に基づく。システム単位でまとめているため、他府省庁において執行された決算額を含める場合がある。
（注２）各システムの実績額は、百万円単位で四捨五入しているため、単純に足し上げても合計額とは一致しない場合がある。
（注３）国の安全保障等公表に適さないものは、全府省庁の合計額に含めている。
（注４）「0」（ゼロ）は１円以上の実績があるものの、四捨五入した上でも表示単位に満たない場合
　　　　「-」（バー）は実績額が存在しない場合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</si>
</sst>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7" xfId="0" applyFill="1" applyBorder="1" applyAlignment="1">
      <alignment horizontal="center" vertical="center"/>
    </xf>
    <xf numFmtId="3" fontId="0" fillId="0" borderId="15" xfId="0" applyNumberFormat="1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3" fontId="0" fillId="4" borderId="15" xfId="0" applyNumberFormat="1" applyFill="1" applyBorder="1" applyAlignment="1">
      <alignment horizontal="right" vertical="center"/>
    </xf>
    <xf numFmtId="3" fontId="0" fillId="4" borderId="16" xfId="0" applyNumberFormat="1" applyFill="1" applyBorder="1" applyAlignment="1">
      <alignment horizontal="right" vertical="center"/>
    </xf>
    <xf numFmtId="3" fontId="0" fillId="4" borderId="17" xfId="0" applyNumberFormat="1" applyFill="1" applyBorder="1" applyAlignment="1">
      <alignment horizontal="right"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3" fontId="0" fillId="0" borderId="9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3" fontId="0" fillId="4" borderId="9" xfId="0" applyNumberFormat="1" applyFill="1" applyBorder="1" applyAlignment="1">
      <alignment horizontal="right" vertical="center"/>
    </xf>
    <xf numFmtId="3" fontId="0" fillId="4" borderId="10" xfId="0" applyNumberFormat="1" applyFill="1" applyBorder="1" applyAlignment="1">
      <alignment horizontal="right" vertical="center"/>
    </xf>
    <xf numFmtId="3" fontId="0" fillId="4" borderId="11" xfId="0" applyNumberFormat="1" applyFill="1" applyBorder="1" applyAlignment="1">
      <alignment horizontal="right" vertical="center"/>
    </xf>
    <xf numFmtId="0" fontId="0" fillId="4" borderId="18" xfId="0" applyFill="1" applyBorder="1">
      <alignment vertical="center"/>
    </xf>
    <xf numFmtId="0" fontId="0" fillId="4" borderId="19" xfId="0" applyFill="1" applyBorder="1">
      <alignment vertical="center"/>
    </xf>
    <xf numFmtId="0" fontId="0" fillId="4" borderId="20" xfId="0" applyFill="1" applyBorder="1">
      <alignment vertical="center"/>
    </xf>
    <xf numFmtId="3" fontId="0" fillId="0" borderId="18" xfId="0" applyNumberFormat="1" applyBorder="1" applyAlignment="1">
      <alignment horizontal="right" vertical="center"/>
    </xf>
    <xf numFmtId="3" fontId="0" fillId="0" borderId="19" xfId="0" applyNumberFormat="1" applyBorder="1" applyAlignment="1">
      <alignment horizontal="right" vertical="center"/>
    </xf>
    <xf numFmtId="3" fontId="0" fillId="0" borderId="20" xfId="0" applyNumberFormat="1" applyBorder="1" applyAlignment="1">
      <alignment horizontal="right" vertical="center"/>
    </xf>
    <xf numFmtId="3" fontId="0" fillId="4" borderId="18" xfId="0" applyNumberFormat="1" applyFill="1" applyBorder="1" applyAlignment="1">
      <alignment horizontal="right" vertical="center"/>
    </xf>
    <xf numFmtId="3" fontId="0" fillId="4" borderId="19" xfId="0" applyNumberFormat="1" applyFill="1" applyBorder="1" applyAlignment="1">
      <alignment horizontal="right" vertical="center"/>
    </xf>
    <xf numFmtId="3" fontId="0" fillId="4" borderId="20" xfId="0" applyNumberFormat="1" applyFill="1" applyBorder="1" applyAlignment="1">
      <alignment horizontal="right" vertical="center"/>
    </xf>
    <xf numFmtId="0" fontId="0" fillId="4" borderId="21" xfId="0" applyFill="1" applyBorder="1">
      <alignment vertical="center"/>
    </xf>
    <xf numFmtId="0" fontId="0" fillId="4" borderId="22" xfId="0" applyFill="1" applyBorder="1">
      <alignment vertical="center"/>
    </xf>
    <xf numFmtId="0" fontId="0" fillId="4" borderId="23" xfId="0" applyFill="1" applyBorder="1">
      <alignment vertical="center"/>
    </xf>
    <xf numFmtId="3" fontId="0" fillId="0" borderId="21" xfId="0" applyNumberFormat="1" applyBorder="1" applyAlignment="1">
      <alignment horizontal="right" vertical="center"/>
    </xf>
    <xf numFmtId="3" fontId="0" fillId="0" borderId="22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4" borderId="21" xfId="0" applyNumberFormat="1" applyFill="1" applyBorder="1" applyAlignment="1">
      <alignment horizontal="right" vertical="center"/>
    </xf>
    <xf numFmtId="3" fontId="0" fillId="4" borderId="22" xfId="0" applyNumberFormat="1" applyFill="1" applyBorder="1" applyAlignment="1">
      <alignment horizontal="right" vertical="center"/>
    </xf>
    <xf numFmtId="3" fontId="0" fillId="4" borderId="23" xfId="0" applyNumberFormat="1" applyFill="1" applyBorder="1" applyAlignment="1">
      <alignment horizontal="right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8">
    <cellStyle name="桁区切り 2" xfId="2" xr:uid="{A8EED9CE-C05E-46BB-B14D-AB837027045B}"/>
    <cellStyle name="桁区切り 3" xfId="4" xr:uid="{BEE2F777-076A-41C9-BB21-8C32559F5683}"/>
    <cellStyle name="通貨 2" xfId="6" xr:uid="{09F028D4-B307-494D-999A-CF25D959B156}"/>
    <cellStyle name="通貨 2 2" xfId="5" xr:uid="{EE3B7371-14FF-4CE0-BBBF-0684BEB011C7}"/>
    <cellStyle name="通貨 2 2 2" xfId="7" xr:uid="{A6761ABE-EF3C-40F9-94E7-ADFDE1DD8257}"/>
    <cellStyle name="標準" xfId="0" builtinId="0"/>
    <cellStyle name="標準 2" xfId="1" xr:uid="{E2936FDE-04B7-437C-B791-68F08F793989}"/>
    <cellStyle name="標準 3" xfId="3" xr:uid="{39A67A20-F52F-487C-A23C-7D3EF00B7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C8BC-869F-4591-B1E1-EEB94D8E4E1D}">
  <sheetPr filterMode="1"/>
  <dimension ref="A1:AE240"/>
  <sheetViews>
    <sheetView zoomScale="70" zoomScaleNormal="70" workbookViewId="0">
      <pane ySplit="4" topLeftCell="A5" activePane="bottomLeft" state="frozen"/>
      <selection activeCell="M37" sqref="M37"/>
      <selection pane="bottomLeft" activeCell="M37" sqref="M37"/>
    </sheetView>
  </sheetViews>
  <sheetFormatPr defaultRowHeight="18" x14ac:dyDescent="0.55000000000000004"/>
  <cols>
    <col min="13" max="13" width="10.75" customWidth="1"/>
    <col min="21" max="21" width="10.75" bestFit="1" customWidth="1"/>
    <col min="22" max="22" width="11.33203125" bestFit="1" customWidth="1"/>
    <col min="23" max="23" width="10.25" bestFit="1" customWidth="1"/>
    <col min="24" max="24" width="10.1640625" bestFit="1" customWidth="1"/>
    <col min="27" max="27" width="10.75" bestFit="1" customWidth="1"/>
    <col min="28" max="28" width="11.33203125" bestFit="1" customWidth="1"/>
    <col min="29" max="29" width="10.25" bestFit="1" customWidth="1"/>
  </cols>
  <sheetData>
    <row r="1" spans="1:31" x14ac:dyDescent="0.55000000000000004">
      <c r="H1" t="s">
        <v>3</v>
      </c>
      <c r="P1" t="s">
        <v>3</v>
      </c>
      <c r="X1" t="s">
        <v>3</v>
      </c>
      <c r="AD1" t="s">
        <v>3</v>
      </c>
    </row>
    <row r="2" spans="1:31" x14ac:dyDescent="0.55000000000000004">
      <c r="A2" s="1" t="s">
        <v>4</v>
      </c>
      <c r="B2" s="1" t="s">
        <v>5</v>
      </c>
      <c r="C2" s="1" t="s">
        <v>6</v>
      </c>
      <c r="E2" t="s">
        <v>15</v>
      </c>
      <c r="F2" s="1"/>
      <c r="H2" t="s">
        <v>7</v>
      </c>
      <c r="M2" t="s">
        <v>126</v>
      </c>
      <c r="P2" t="s">
        <v>10</v>
      </c>
      <c r="U2" t="s">
        <v>127</v>
      </c>
      <c r="X2" t="s">
        <v>8</v>
      </c>
      <c r="AA2" t="s">
        <v>128</v>
      </c>
      <c r="AE2" t="s">
        <v>2</v>
      </c>
    </row>
    <row r="3" spans="1:31" x14ac:dyDescent="0.55000000000000004">
      <c r="A3" s="1"/>
      <c r="B3" s="1"/>
      <c r="C3" s="1"/>
      <c r="D3" t="s">
        <v>124</v>
      </c>
      <c r="E3" t="s">
        <v>11</v>
      </c>
      <c r="F3" s="1" t="s">
        <v>12</v>
      </c>
      <c r="H3" s="1" t="s">
        <v>9</v>
      </c>
      <c r="I3" t="s">
        <v>116</v>
      </c>
      <c r="J3" t="s">
        <v>113</v>
      </c>
      <c r="K3" t="s">
        <v>114</v>
      </c>
      <c r="L3" t="s">
        <v>115</v>
      </c>
      <c r="M3" s="2" t="s">
        <v>129</v>
      </c>
      <c r="N3" s="1" t="s">
        <v>0</v>
      </c>
      <c r="O3" s="1" t="s">
        <v>1</v>
      </c>
      <c r="P3" s="1" t="s">
        <v>9</v>
      </c>
      <c r="Q3" t="s">
        <v>117</v>
      </c>
      <c r="R3" t="s">
        <v>113</v>
      </c>
      <c r="S3" t="s">
        <v>118</v>
      </c>
      <c r="T3" t="s">
        <v>115</v>
      </c>
      <c r="U3" s="2" t="s">
        <v>129</v>
      </c>
      <c r="V3" s="1" t="s">
        <v>0</v>
      </c>
      <c r="W3" s="1" t="s">
        <v>1</v>
      </c>
      <c r="X3" s="1" t="s">
        <v>9</v>
      </c>
      <c r="Y3" t="s">
        <v>119</v>
      </c>
      <c r="Z3" t="s">
        <v>115</v>
      </c>
      <c r="AA3" s="2" t="s">
        <v>129</v>
      </c>
      <c r="AB3" s="1" t="s">
        <v>0</v>
      </c>
      <c r="AC3" s="1" t="s">
        <v>1</v>
      </c>
      <c r="AD3" t="s">
        <v>123</v>
      </c>
    </row>
    <row r="4" spans="1:31" x14ac:dyDescent="0.55000000000000004">
      <c r="A4" s="3"/>
      <c r="B4" s="3"/>
      <c r="C4" s="3"/>
      <c r="D4" s="4"/>
      <c r="E4" s="4"/>
      <c r="F4" s="3" t="s">
        <v>13</v>
      </c>
      <c r="G4" s="4" t="s">
        <v>14</v>
      </c>
      <c r="H4" s="3"/>
      <c r="I4" s="4"/>
      <c r="J4" s="4"/>
      <c r="K4" s="4"/>
      <c r="L4" s="4"/>
      <c r="M4" s="5"/>
      <c r="N4" s="3"/>
      <c r="O4" s="3"/>
      <c r="P4" s="3"/>
      <c r="Q4" s="4"/>
      <c r="R4" s="4"/>
      <c r="S4" s="4"/>
      <c r="T4" s="4"/>
      <c r="U4" s="5"/>
      <c r="V4" s="3"/>
      <c r="W4" s="3"/>
      <c r="X4" s="3"/>
      <c r="Y4" s="4"/>
      <c r="Z4" s="4"/>
      <c r="AA4" s="5"/>
      <c r="AB4" s="3"/>
      <c r="AC4" s="3"/>
      <c r="AD4" s="4"/>
      <c r="AE4" s="4"/>
    </row>
    <row r="5" spans="1:31" x14ac:dyDescent="0.55000000000000004">
      <c r="A5" t="s">
        <v>112</v>
      </c>
      <c r="B5" t="s">
        <v>16</v>
      </c>
      <c r="C5" t="s">
        <v>64</v>
      </c>
      <c r="D5" t="s">
        <v>120</v>
      </c>
      <c r="H5">
        <v>999372</v>
      </c>
      <c r="I5">
        <v>0</v>
      </c>
      <c r="J5">
        <v>0</v>
      </c>
      <c r="K5">
        <v>0</v>
      </c>
      <c r="L5">
        <v>0</v>
      </c>
      <c r="M5">
        <f>SUM($I5:$L5)</f>
        <v>0</v>
      </c>
      <c r="N5">
        <v>999372</v>
      </c>
      <c r="O5">
        <v>0</v>
      </c>
      <c r="P5">
        <v>999372</v>
      </c>
      <c r="Q5">
        <v>0</v>
      </c>
      <c r="R5">
        <v>0</v>
      </c>
      <c r="S5">
        <v>0</v>
      </c>
      <c r="T5">
        <v>0</v>
      </c>
      <c r="U5">
        <f>SUM($Q5:$T5)</f>
        <v>0</v>
      </c>
      <c r="V5">
        <v>999372</v>
      </c>
      <c r="W5">
        <v>0</v>
      </c>
      <c r="X5">
        <v>999372</v>
      </c>
      <c r="Y5">
        <v>0</v>
      </c>
      <c r="Z5">
        <v>0</v>
      </c>
      <c r="AA5">
        <f>SUM($Y5:$Z5)</f>
        <v>0</v>
      </c>
      <c r="AB5">
        <v>999372</v>
      </c>
      <c r="AC5">
        <v>0</v>
      </c>
      <c r="AD5">
        <v>2998116</v>
      </c>
      <c r="AE5" t="s">
        <v>130</v>
      </c>
    </row>
    <row r="6" spans="1:31" x14ac:dyDescent="0.55000000000000004">
      <c r="A6" t="s">
        <v>112</v>
      </c>
      <c r="B6" t="s">
        <v>17</v>
      </c>
      <c r="C6" t="s">
        <v>65</v>
      </c>
      <c r="D6" t="s">
        <v>120</v>
      </c>
      <c r="H6">
        <v>19948500</v>
      </c>
      <c r="I6">
        <v>0</v>
      </c>
      <c r="J6">
        <v>0</v>
      </c>
      <c r="K6">
        <v>0</v>
      </c>
      <c r="L6">
        <v>0</v>
      </c>
      <c r="M6">
        <f t="shared" ref="M6:M52" si="0">SUM($I6:$L6)</f>
        <v>0</v>
      </c>
      <c r="N6">
        <v>19948500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f t="shared" ref="U6:U52" si="1">SUM($Q6:$T6)</f>
        <v>0</v>
      </c>
      <c r="V6">
        <v>0</v>
      </c>
      <c r="W6">
        <v>0</v>
      </c>
      <c r="X6">
        <v>45086250</v>
      </c>
      <c r="Y6">
        <v>45086250</v>
      </c>
      <c r="Z6">
        <v>0</v>
      </c>
      <c r="AA6">
        <f t="shared" ref="AA6:AA52" si="2">SUM($Y6:$Z6)</f>
        <v>45086250</v>
      </c>
      <c r="AB6">
        <v>0</v>
      </c>
      <c r="AC6">
        <v>0</v>
      </c>
      <c r="AD6">
        <v>65034750</v>
      </c>
    </row>
    <row r="7" spans="1:31" x14ac:dyDescent="0.55000000000000004">
      <c r="A7" t="s">
        <v>112</v>
      </c>
      <c r="B7" t="s">
        <v>18</v>
      </c>
      <c r="C7" t="s">
        <v>66</v>
      </c>
      <c r="D7" t="s">
        <v>120</v>
      </c>
      <c r="H7">
        <v>1916970</v>
      </c>
      <c r="I7">
        <v>0</v>
      </c>
      <c r="J7">
        <v>0</v>
      </c>
      <c r="K7">
        <v>0</v>
      </c>
      <c r="L7">
        <v>0</v>
      </c>
      <c r="M7">
        <f t="shared" si="0"/>
        <v>0</v>
      </c>
      <c r="N7">
        <v>1916970</v>
      </c>
      <c r="O7">
        <v>0</v>
      </c>
      <c r="P7">
        <v>2204774</v>
      </c>
      <c r="Q7">
        <v>0</v>
      </c>
      <c r="R7">
        <v>0</v>
      </c>
      <c r="S7">
        <v>0</v>
      </c>
      <c r="T7">
        <v>0</v>
      </c>
      <c r="U7">
        <f t="shared" si="1"/>
        <v>0</v>
      </c>
      <c r="V7">
        <v>2204774</v>
      </c>
      <c r="W7">
        <v>0</v>
      </c>
      <c r="X7">
        <v>4157560</v>
      </c>
      <c r="Y7">
        <v>0</v>
      </c>
      <c r="Z7">
        <v>0</v>
      </c>
      <c r="AA7">
        <f t="shared" si="2"/>
        <v>0</v>
      </c>
      <c r="AB7">
        <v>4157560</v>
      </c>
      <c r="AC7">
        <v>0</v>
      </c>
      <c r="AD7">
        <v>8279304</v>
      </c>
    </row>
    <row r="8" spans="1:31" x14ac:dyDescent="0.55000000000000004">
      <c r="A8" t="s">
        <v>112</v>
      </c>
      <c r="B8" t="s">
        <v>19</v>
      </c>
      <c r="C8" t="s">
        <v>67</v>
      </c>
      <c r="D8" t="s">
        <v>121</v>
      </c>
      <c r="H8">
        <v>2074027150</v>
      </c>
      <c r="I8">
        <v>0</v>
      </c>
      <c r="J8">
        <v>0</v>
      </c>
      <c r="K8">
        <v>0</v>
      </c>
      <c r="L8">
        <v>0</v>
      </c>
      <c r="M8">
        <f t="shared" si="0"/>
        <v>0</v>
      </c>
      <c r="N8">
        <v>2074027150</v>
      </c>
      <c r="O8">
        <v>0</v>
      </c>
      <c r="P8">
        <v>3091701377</v>
      </c>
      <c r="Q8">
        <v>1046268344</v>
      </c>
      <c r="R8">
        <v>0</v>
      </c>
      <c r="S8">
        <v>0</v>
      </c>
      <c r="T8">
        <v>0</v>
      </c>
      <c r="U8">
        <f t="shared" si="1"/>
        <v>1046268344</v>
      </c>
      <c r="V8">
        <v>2045433033</v>
      </c>
      <c r="W8">
        <v>0</v>
      </c>
      <c r="X8">
        <v>3958109892</v>
      </c>
      <c r="Y8">
        <v>1923214392</v>
      </c>
      <c r="Z8">
        <v>0</v>
      </c>
      <c r="AA8">
        <f t="shared" si="2"/>
        <v>1923214392</v>
      </c>
      <c r="AB8">
        <v>2034895500</v>
      </c>
      <c r="AC8">
        <v>0</v>
      </c>
      <c r="AD8">
        <v>9123838419</v>
      </c>
    </row>
    <row r="9" spans="1:31" x14ac:dyDescent="0.55000000000000004">
      <c r="A9" t="s">
        <v>112</v>
      </c>
      <c r="B9" t="s">
        <v>20</v>
      </c>
      <c r="C9" t="s">
        <v>68</v>
      </c>
      <c r="D9" t="s">
        <v>120</v>
      </c>
      <c r="H9">
        <v>665063237</v>
      </c>
      <c r="I9">
        <v>142120000</v>
      </c>
      <c r="J9">
        <v>0</v>
      </c>
      <c r="K9">
        <v>0</v>
      </c>
      <c r="L9">
        <v>0</v>
      </c>
      <c r="M9">
        <f t="shared" si="0"/>
        <v>142120000</v>
      </c>
      <c r="N9">
        <v>522943237</v>
      </c>
      <c r="O9">
        <v>0</v>
      </c>
      <c r="P9">
        <v>901067969</v>
      </c>
      <c r="Q9">
        <v>0</v>
      </c>
      <c r="R9">
        <v>123530000</v>
      </c>
      <c r="S9">
        <v>0</v>
      </c>
      <c r="T9">
        <v>0</v>
      </c>
      <c r="U9">
        <f t="shared" si="1"/>
        <v>123530000</v>
      </c>
      <c r="V9">
        <v>777537969</v>
      </c>
      <c r="W9">
        <v>0</v>
      </c>
      <c r="X9">
        <v>847433072</v>
      </c>
      <c r="Y9">
        <v>70070000</v>
      </c>
      <c r="Z9">
        <v>0</v>
      </c>
      <c r="AA9">
        <f t="shared" si="2"/>
        <v>70070000</v>
      </c>
      <c r="AB9">
        <v>777363072</v>
      </c>
      <c r="AC9">
        <v>0</v>
      </c>
      <c r="AD9">
        <v>2413564278</v>
      </c>
    </row>
    <row r="10" spans="1:31" x14ac:dyDescent="0.55000000000000004">
      <c r="A10" t="s">
        <v>112</v>
      </c>
      <c r="B10" t="s">
        <v>21</v>
      </c>
      <c r="C10" t="s">
        <v>69</v>
      </c>
      <c r="D10" t="s">
        <v>120</v>
      </c>
      <c r="H10">
        <v>37784315</v>
      </c>
      <c r="I10">
        <v>0</v>
      </c>
      <c r="J10">
        <v>0</v>
      </c>
      <c r="K10">
        <v>0</v>
      </c>
      <c r="L10">
        <v>0</v>
      </c>
      <c r="M10">
        <f t="shared" si="0"/>
        <v>0</v>
      </c>
      <c r="N10">
        <v>37784315</v>
      </c>
      <c r="O10">
        <v>0</v>
      </c>
      <c r="P10">
        <v>37725896</v>
      </c>
      <c r="Q10">
        <v>0</v>
      </c>
      <c r="R10">
        <v>0</v>
      </c>
      <c r="S10">
        <v>0</v>
      </c>
      <c r="T10">
        <v>0</v>
      </c>
      <c r="U10">
        <f t="shared" si="1"/>
        <v>0</v>
      </c>
      <c r="V10">
        <v>37725896</v>
      </c>
      <c r="W10">
        <v>0</v>
      </c>
      <c r="X10">
        <v>276521872</v>
      </c>
      <c r="Y10">
        <v>238920000</v>
      </c>
      <c r="Z10">
        <v>0</v>
      </c>
      <c r="AA10">
        <f t="shared" si="2"/>
        <v>238920000</v>
      </c>
      <c r="AB10">
        <v>37601872</v>
      </c>
      <c r="AC10">
        <v>0</v>
      </c>
      <c r="AD10">
        <v>352032083</v>
      </c>
    </row>
    <row r="11" spans="1:31" x14ac:dyDescent="0.55000000000000004">
      <c r="A11" t="s">
        <v>112</v>
      </c>
      <c r="B11" t="s">
        <v>22</v>
      </c>
      <c r="C11" t="s">
        <v>70</v>
      </c>
      <c r="D11" t="s">
        <v>120</v>
      </c>
      <c r="H11">
        <v>67675460</v>
      </c>
      <c r="I11">
        <v>9900000</v>
      </c>
      <c r="J11">
        <v>0</v>
      </c>
      <c r="K11">
        <v>0</v>
      </c>
      <c r="L11">
        <v>0</v>
      </c>
      <c r="M11">
        <f t="shared" si="0"/>
        <v>9900000</v>
      </c>
      <c r="N11">
        <v>57775460</v>
      </c>
      <c r="O11">
        <v>0</v>
      </c>
      <c r="P11">
        <v>818553560</v>
      </c>
      <c r="Q11">
        <v>617948771</v>
      </c>
      <c r="R11">
        <v>142645767</v>
      </c>
      <c r="S11">
        <v>0</v>
      </c>
      <c r="T11">
        <v>0</v>
      </c>
      <c r="U11">
        <f t="shared" si="1"/>
        <v>760594538</v>
      </c>
      <c r="V11">
        <v>57959022</v>
      </c>
      <c r="W11">
        <v>0</v>
      </c>
      <c r="X11">
        <v>871461900</v>
      </c>
      <c r="Y11">
        <v>727082037</v>
      </c>
      <c r="Z11">
        <v>80197920</v>
      </c>
      <c r="AA11">
        <f t="shared" si="2"/>
        <v>807279957</v>
      </c>
      <c r="AB11">
        <v>64181943</v>
      </c>
      <c r="AC11">
        <v>0</v>
      </c>
      <c r="AD11">
        <v>1757690920</v>
      </c>
    </row>
    <row r="12" spans="1:31" x14ac:dyDescent="0.55000000000000004">
      <c r="A12" t="s">
        <v>112</v>
      </c>
      <c r="B12" t="s">
        <v>23</v>
      </c>
      <c r="C12" t="s">
        <v>71</v>
      </c>
      <c r="D12" t="s">
        <v>121</v>
      </c>
      <c r="H12">
        <v>1744253467</v>
      </c>
      <c r="I12">
        <v>0</v>
      </c>
      <c r="J12">
        <v>0</v>
      </c>
      <c r="K12">
        <v>0</v>
      </c>
      <c r="L12">
        <v>0</v>
      </c>
      <c r="M12">
        <f t="shared" si="0"/>
        <v>0</v>
      </c>
      <c r="N12">
        <v>1744253467</v>
      </c>
      <c r="O12">
        <v>0</v>
      </c>
      <c r="P12">
        <v>3000045129</v>
      </c>
      <c r="Q12">
        <v>1255948056</v>
      </c>
      <c r="R12">
        <v>0</v>
      </c>
      <c r="S12">
        <v>0</v>
      </c>
      <c r="T12">
        <v>0</v>
      </c>
      <c r="U12">
        <f t="shared" si="1"/>
        <v>1255948056</v>
      </c>
      <c r="V12">
        <v>1744097073</v>
      </c>
      <c r="W12">
        <v>0</v>
      </c>
      <c r="X12">
        <v>3381729120</v>
      </c>
      <c r="Y12">
        <v>1705492008</v>
      </c>
      <c r="Z12">
        <v>0</v>
      </c>
      <c r="AA12">
        <f t="shared" si="2"/>
        <v>1705492008</v>
      </c>
      <c r="AB12">
        <v>1676237112</v>
      </c>
      <c r="AC12">
        <v>0</v>
      </c>
      <c r="AD12">
        <v>8126027716</v>
      </c>
    </row>
    <row r="13" spans="1:31" x14ac:dyDescent="0.55000000000000004">
      <c r="A13" t="s">
        <v>112</v>
      </c>
      <c r="B13" t="s">
        <v>24</v>
      </c>
      <c r="C13" t="s">
        <v>72</v>
      </c>
      <c r="D13" t="s">
        <v>121</v>
      </c>
      <c r="H13">
        <v>3473688209</v>
      </c>
      <c r="I13">
        <v>0</v>
      </c>
      <c r="J13">
        <v>0</v>
      </c>
      <c r="K13">
        <v>0</v>
      </c>
      <c r="L13">
        <v>0</v>
      </c>
      <c r="M13">
        <f t="shared" si="0"/>
        <v>0</v>
      </c>
      <c r="N13">
        <v>3473688209</v>
      </c>
      <c r="O13">
        <v>0</v>
      </c>
      <c r="P13">
        <v>3711285133</v>
      </c>
      <c r="Q13">
        <v>223911542</v>
      </c>
      <c r="R13">
        <v>0</v>
      </c>
      <c r="S13">
        <v>0</v>
      </c>
      <c r="T13">
        <v>0</v>
      </c>
      <c r="U13">
        <f t="shared" si="1"/>
        <v>223911542</v>
      </c>
      <c r="V13">
        <v>3487373591</v>
      </c>
      <c r="W13">
        <v>0</v>
      </c>
      <c r="X13">
        <v>3841694493</v>
      </c>
      <c r="Y13">
        <v>433637869</v>
      </c>
      <c r="Z13">
        <v>0</v>
      </c>
      <c r="AA13">
        <f t="shared" si="2"/>
        <v>433637869</v>
      </c>
      <c r="AB13">
        <v>3408056624</v>
      </c>
      <c r="AC13">
        <v>0</v>
      </c>
      <c r="AD13">
        <v>11026667835</v>
      </c>
    </row>
    <row r="14" spans="1:31" x14ac:dyDescent="0.55000000000000004">
      <c r="A14" t="s">
        <v>112</v>
      </c>
      <c r="B14" t="s">
        <v>25</v>
      </c>
      <c r="C14" t="s">
        <v>73</v>
      </c>
      <c r="D14" t="s">
        <v>121</v>
      </c>
      <c r="H14">
        <v>1409415692</v>
      </c>
      <c r="I14">
        <v>0</v>
      </c>
      <c r="J14">
        <v>279384458</v>
      </c>
      <c r="K14">
        <v>0</v>
      </c>
      <c r="L14">
        <v>0</v>
      </c>
      <c r="M14">
        <f t="shared" si="0"/>
        <v>279384458</v>
      </c>
      <c r="N14">
        <v>1130031234</v>
      </c>
      <c r="O14">
        <v>0</v>
      </c>
      <c r="P14">
        <v>1767302241</v>
      </c>
      <c r="Q14">
        <v>0</v>
      </c>
      <c r="R14">
        <v>633251520</v>
      </c>
      <c r="S14">
        <v>0</v>
      </c>
      <c r="T14">
        <v>0</v>
      </c>
      <c r="U14">
        <f t="shared" si="1"/>
        <v>633251520</v>
      </c>
      <c r="V14">
        <v>1134050721</v>
      </c>
      <c r="W14">
        <v>0</v>
      </c>
      <c r="X14">
        <v>1197067312</v>
      </c>
      <c r="Y14">
        <v>10670000</v>
      </c>
      <c r="Z14">
        <v>0</v>
      </c>
      <c r="AA14">
        <f t="shared" si="2"/>
        <v>10670000</v>
      </c>
      <c r="AB14">
        <v>1186397312</v>
      </c>
      <c r="AC14">
        <v>0</v>
      </c>
      <c r="AD14">
        <v>4373785245</v>
      </c>
    </row>
    <row r="15" spans="1:31" x14ac:dyDescent="0.55000000000000004">
      <c r="A15" t="s">
        <v>112</v>
      </c>
      <c r="B15" t="s">
        <v>26</v>
      </c>
      <c r="C15" t="s">
        <v>74</v>
      </c>
      <c r="D15" t="s">
        <v>120</v>
      </c>
      <c r="H15">
        <v>2002256274</v>
      </c>
      <c r="I15">
        <v>0</v>
      </c>
      <c r="J15">
        <v>1028842683</v>
      </c>
      <c r="K15">
        <v>0</v>
      </c>
      <c r="L15">
        <v>0</v>
      </c>
      <c r="M15">
        <f t="shared" si="0"/>
        <v>1028842683</v>
      </c>
      <c r="N15">
        <v>973413591</v>
      </c>
      <c r="O15">
        <v>0</v>
      </c>
      <c r="P15">
        <v>1234935027</v>
      </c>
      <c r="Q15">
        <v>0</v>
      </c>
      <c r="R15">
        <v>128700000</v>
      </c>
      <c r="S15">
        <v>0</v>
      </c>
      <c r="T15">
        <v>0</v>
      </c>
      <c r="U15">
        <f t="shared" si="1"/>
        <v>128700000</v>
      </c>
      <c r="V15">
        <v>1106235027</v>
      </c>
      <c r="W15">
        <v>0</v>
      </c>
      <c r="X15">
        <v>1066639550</v>
      </c>
      <c r="Y15">
        <v>0</v>
      </c>
      <c r="Z15">
        <v>0</v>
      </c>
      <c r="AA15">
        <f t="shared" si="2"/>
        <v>0</v>
      </c>
      <c r="AB15">
        <v>1066639550</v>
      </c>
      <c r="AC15">
        <v>0</v>
      </c>
      <c r="AD15">
        <v>4303830851</v>
      </c>
    </row>
    <row r="16" spans="1:31" x14ac:dyDescent="0.55000000000000004">
      <c r="A16" t="s">
        <v>112</v>
      </c>
      <c r="B16" t="s">
        <v>27</v>
      </c>
      <c r="C16" t="s">
        <v>75</v>
      </c>
      <c r="D16" t="s">
        <v>120</v>
      </c>
      <c r="H16">
        <v>27198978</v>
      </c>
      <c r="I16">
        <v>0</v>
      </c>
      <c r="J16">
        <v>0</v>
      </c>
      <c r="K16">
        <v>0</v>
      </c>
      <c r="L16">
        <v>0</v>
      </c>
      <c r="M16">
        <f t="shared" si="0"/>
        <v>0</v>
      </c>
      <c r="N16">
        <v>27198978</v>
      </c>
      <c r="O16">
        <v>0</v>
      </c>
      <c r="P16">
        <v>174785475</v>
      </c>
      <c r="Q16">
        <v>147065600</v>
      </c>
      <c r="R16">
        <v>0</v>
      </c>
      <c r="S16">
        <v>0</v>
      </c>
      <c r="T16">
        <v>0</v>
      </c>
      <c r="U16">
        <f t="shared" si="1"/>
        <v>147065600</v>
      </c>
      <c r="V16">
        <v>27719875</v>
      </c>
      <c r="W16">
        <v>0</v>
      </c>
      <c r="X16">
        <v>26552927</v>
      </c>
      <c r="Y16">
        <v>0</v>
      </c>
      <c r="Z16">
        <v>0</v>
      </c>
      <c r="AA16">
        <f t="shared" si="2"/>
        <v>0</v>
      </c>
      <c r="AB16">
        <v>26552927</v>
      </c>
      <c r="AC16">
        <v>0</v>
      </c>
      <c r="AD16">
        <v>228537380</v>
      </c>
    </row>
    <row r="17" spans="1:30" x14ac:dyDescent="0.55000000000000004">
      <c r="A17" t="s">
        <v>112</v>
      </c>
      <c r="B17" t="s">
        <v>28</v>
      </c>
      <c r="C17" t="s">
        <v>76</v>
      </c>
      <c r="D17" t="s">
        <v>120</v>
      </c>
      <c r="H17">
        <v>15931125</v>
      </c>
      <c r="I17">
        <v>0</v>
      </c>
      <c r="J17">
        <v>0</v>
      </c>
      <c r="K17">
        <v>0</v>
      </c>
      <c r="L17">
        <v>0</v>
      </c>
      <c r="M17">
        <f t="shared" si="0"/>
        <v>0</v>
      </c>
      <c r="N17">
        <v>15931125</v>
      </c>
      <c r="O17">
        <v>0</v>
      </c>
      <c r="P17">
        <v>14260846</v>
      </c>
      <c r="Q17">
        <v>0</v>
      </c>
      <c r="R17">
        <v>0</v>
      </c>
      <c r="S17">
        <v>0</v>
      </c>
      <c r="T17">
        <v>0</v>
      </c>
      <c r="U17">
        <f t="shared" si="1"/>
        <v>0</v>
      </c>
      <c r="V17">
        <v>14260846</v>
      </c>
      <c r="W17">
        <v>0</v>
      </c>
      <c r="X17">
        <v>78721662</v>
      </c>
      <c r="Y17">
        <v>69714810</v>
      </c>
      <c r="Z17">
        <v>0</v>
      </c>
      <c r="AA17">
        <f t="shared" si="2"/>
        <v>69714810</v>
      </c>
      <c r="AB17">
        <v>9006852</v>
      </c>
      <c r="AC17">
        <v>0</v>
      </c>
      <c r="AD17">
        <v>108913633</v>
      </c>
    </row>
    <row r="18" spans="1:30" x14ac:dyDescent="0.55000000000000004">
      <c r="A18" t="s">
        <v>112</v>
      </c>
      <c r="B18" t="s">
        <v>29</v>
      </c>
      <c r="C18" t="s">
        <v>77</v>
      </c>
      <c r="D18" t="s">
        <v>120</v>
      </c>
      <c r="H18">
        <v>105440909</v>
      </c>
      <c r="I18">
        <v>0</v>
      </c>
      <c r="J18">
        <v>0</v>
      </c>
      <c r="K18">
        <v>0</v>
      </c>
      <c r="L18">
        <v>0</v>
      </c>
      <c r="M18">
        <f t="shared" si="0"/>
        <v>0</v>
      </c>
      <c r="N18">
        <v>105440909</v>
      </c>
      <c r="O18">
        <v>0</v>
      </c>
      <c r="P18">
        <v>84541309</v>
      </c>
      <c r="Q18">
        <v>0</v>
      </c>
      <c r="R18">
        <v>0</v>
      </c>
      <c r="S18">
        <v>0</v>
      </c>
      <c r="T18">
        <v>0</v>
      </c>
      <c r="U18">
        <f t="shared" si="1"/>
        <v>0</v>
      </c>
      <c r="V18">
        <v>84541309</v>
      </c>
      <c r="W18">
        <v>0</v>
      </c>
      <c r="X18">
        <v>60104448</v>
      </c>
      <c r="Y18">
        <v>0</v>
      </c>
      <c r="Z18">
        <v>0</v>
      </c>
      <c r="AA18">
        <f t="shared" si="2"/>
        <v>0</v>
      </c>
      <c r="AB18">
        <v>60104448</v>
      </c>
      <c r="AC18">
        <v>0</v>
      </c>
      <c r="AD18">
        <v>250086666</v>
      </c>
    </row>
    <row r="19" spans="1:30" x14ac:dyDescent="0.55000000000000004">
      <c r="A19" t="s">
        <v>112</v>
      </c>
      <c r="B19" t="s">
        <v>30</v>
      </c>
      <c r="C19" t="s">
        <v>78</v>
      </c>
      <c r="D19" t="s">
        <v>120</v>
      </c>
      <c r="H19">
        <v>72597129</v>
      </c>
      <c r="I19">
        <v>42061272</v>
      </c>
      <c r="J19">
        <v>0</v>
      </c>
      <c r="K19">
        <v>0</v>
      </c>
      <c r="L19">
        <v>0</v>
      </c>
      <c r="M19">
        <f t="shared" si="0"/>
        <v>42061272</v>
      </c>
      <c r="N19">
        <v>30535857</v>
      </c>
      <c r="O19">
        <v>0</v>
      </c>
      <c r="P19">
        <v>13332132</v>
      </c>
      <c r="Q19">
        <v>0</v>
      </c>
      <c r="R19">
        <v>0</v>
      </c>
      <c r="S19">
        <v>0</v>
      </c>
      <c r="T19">
        <v>0</v>
      </c>
      <c r="U19">
        <f t="shared" si="1"/>
        <v>0</v>
      </c>
      <c r="V19">
        <v>13332132</v>
      </c>
      <c r="W19">
        <v>0</v>
      </c>
      <c r="X19">
        <v>13332132</v>
      </c>
      <c r="Y19">
        <v>0</v>
      </c>
      <c r="Z19">
        <v>0</v>
      </c>
      <c r="AA19">
        <f t="shared" si="2"/>
        <v>0</v>
      </c>
      <c r="AB19">
        <v>13332132</v>
      </c>
      <c r="AC19">
        <v>0</v>
      </c>
      <c r="AD19">
        <v>99261393</v>
      </c>
    </row>
    <row r="20" spans="1:30" x14ac:dyDescent="0.55000000000000004">
      <c r="A20" t="s">
        <v>112</v>
      </c>
      <c r="B20" t="s">
        <v>31</v>
      </c>
      <c r="C20" t="s">
        <v>79</v>
      </c>
      <c r="D20" t="s">
        <v>120</v>
      </c>
      <c r="H20">
        <v>9154826</v>
      </c>
      <c r="I20">
        <v>0</v>
      </c>
      <c r="J20">
        <v>0</v>
      </c>
      <c r="K20">
        <v>0</v>
      </c>
      <c r="L20">
        <v>0</v>
      </c>
      <c r="M20">
        <f t="shared" si="0"/>
        <v>0</v>
      </c>
      <c r="N20">
        <v>9154826</v>
      </c>
      <c r="O20">
        <v>0</v>
      </c>
      <c r="P20">
        <v>9755292</v>
      </c>
      <c r="Q20">
        <v>0</v>
      </c>
      <c r="R20">
        <v>0</v>
      </c>
      <c r="S20">
        <v>0</v>
      </c>
      <c r="T20">
        <v>0</v>
      </c>
      <c r="U20">
        <f t="shared" si="1"/>
        <v>0</v>
      </c>
      <c r="V20">
        <v>9755292</v>
      </c>
      <c r="W20">
        <v>0</v>
      </c>
      <c r="X20">
        <v>9573639</v>
      </c>
      <c r="Y20">
        <v>0</v>
      </c>
      <c r="Z20">
        <v>0</v>
      </c>
      <c r="AA20">
        <f>SUM($Y20:$Z20)</f>
        <v>0</v>
      </c>
      <c r="AB20">
        <v>9573639</v>
      </c>
      <c r="AC20">
        <v>0</v>
      </c>
      <c r="AD20">
        <v>28483757</v>
      </c>
    </row>
    <row r="21" spans="1:30" x14ac:dyDescent="0.55000000000000004">
      <c r="A21" t="s">
        <v>112</v>
      </c>
      <c r="B21" t="s">
        <v>32</v>
      </c>
      <c r="C21" t="s">
        <v>80</v>
      </c>
      <c r="D21" t="s">
        <v>120</v>
      </c>
      <c r="H21">
        <v>39399200</v>
      </c>
      <c r="I21">
        <v>0</v>
      </c>
      <c r="J21">
        <v>0</v>
      </c>
      <c r="K21">
        <v>0</v>
      </c>
      <c r="L21">
        <v>0</v>
      </c>
      <c r="M21">
        <f t="shared" si="0"/>
        <v>0</v>
      </c>
      <c r="N21">
        <v>39399200</v>
      </c>
      <c r="O21">
        <v>0</v>
      </c>
      <c r="P21">
        <v>39361302</v>
      </c>
      <c r="Q21">
        <v>0</v>
      </c>
      <c r="R21">
        <v>0</v>
      </c>
      <c r="S21">
        <v>0</v>
      </c>
      <c r="T21">
        <v>0</v>
      </c>
      <c r="U21">
        <f t="shared" si="1"/>
        <v>0</v>
      </c>
      <c r="V21">
        <v>39361302</v>
      </c>
      <c r="W21">
        <v>0</v>
      </c>
      <c r="X21">
        <v>39246318</v>
      </c>
      <c r="Y21">
        <v>0</v>
      </c>
      <c r="Z21">
        <v>0</v>
      </c>
      <c r="AA21">
        <f t="shared" si="2"/>
        <v>0</v>
      </c>
      <c r="AB21">
        <v>39246318</v>
      </c>
      <c r="AC21">
        <v>0</v>
      </c>
      <c r="AD21">
        <v>118006820</v>
      </c>
    </row>
    <row r="22" spans="1:30" x14ac:dyDescent="0.55000000000000004">
      <c r="A22" t="s">
        <v>112</v>
      </c>
      <c r="B22" t="s">
        <v>33</v>
      </c>
      <c r="C22" t="s">
        <v>81</v>
      </c>
      <c r="D22" t="s">
        <v>120</v>
      </c>
      <c r="H22">
        <v>35670620</v>
      </c>
      <c r="I22">
        <v>2935060</v>
      </c>
      <c r="J22">
        <v>0</v>
      </c>
      <c r="K22">
        <v>0</v>
      </c>
      <c r="L22">
        <v>0</v>
      </c>
      <c r="M22">
        <f t="shared" si="0"/>
        <v>2935060</v>
      </c>
      <c r="N22">
        <v>32735560</v>
      </c>
      <c r="O22">
        <v>0</v>
      </c>
      <c r="P22">
        <v>31121302</v>
      </c>
      <c r="Q22">
        <v>2903442</v>
      </c>
      <c r="R22">
        <v>0</v>
      </c>
      <c r="S22">
        <v>0</v>
      </c>
      <c r="T22">
        <v>0</v>
      </c>
      <c r="U22">
        <f t="shared" si="1"/>
        <v>2903442</v>
      </c>
      <c r="V22">
        <v>28217860</v>
      </c>
      <c r="W22">
        <v>0</v>
      </c>
      <c r="X22">
        <v>35710679</v>
      </c>
      <c r="Y22">
        <v>3097219</v>
      </c>
      <c r="Z22">
        <v>0</v>
      </c>
      <c r="AA22">
        <f t="shared" si="2"/>
        <v>3097219</v>
      </c>
      <c r="AB22">
        <v>32613460</v>
      </c>
      <c r="AC22">
        <v>0</v>
      </c>
      <c r="AD22">
        <v>102502601</v>
      </c>
    </row>
    <row r="23" spans="1:30" x14ac:dyDescent="0.55000000000000004">
      <c r="A23" t="s">
        <v>112</v>
      </c>
      <c r="B23" t="s">
        <v>34</v>
      </c>
      <c r="C23" t="s">
        <v>82</v>
      </c>
      <c r="D23" t="s">
        <v>120</v>
      </c>
      <c r="H23">
        <v>41673</v>
      </c>
      <c r="I23">
        <v>0</v>
      </c>
      <c r="J23">
        <v>0</v>
      </c>
      <c r="K23">
        <v>0</v>
      </c>
      <c r="L23">
        <v>0</v>
      </c>
      <c r="M23">
        <f t="shared" si="0"/>
        <v>0</v>
      </c>
      <c r="N23">
        <v>41673</v>
      </c>
      <c r="O23">
        <v>0</v>
      </c>
      <c r="P23">
        <v>17380</v>
      </c>
      <c r="Q23">
        <v>0</v>
      </c>
      <c r="R23">
        <v>0</v>
      </c>
      <c r="S23">
        <v>0</v>
      </c>
      <c r="T23">
        <v>0</v>
      </c>
      <c r="U23">
        <f t="shared" si="1"/>
        <v>0</v>
      </c>
      <c r="V23">
        <v>17380</v>
      </c>
      <c r="W23">
        <v>0</v>
      </c>
      <c r="X23">
        <v>37320</v>
      </c>
      <c r="Y23">
        <v>0</v>
      </c>
      <c r="Z23">
        <v>0</v>
      </c>
      <c r="AA23">
        <f t="shared" si="2"/>
        <v>0</v>
      </c>
      <c r="AB23">
        <v>37320</v>
      </c>
      <c r="AC23">
        <v>0</v>
      </c>
      <c r="AD23">
        <v>96373</v>
      </c>
    </row>
    <row r="24" spans="1:30" hidden="1" x14ac:dyDescent="0.55000000000000004">
      <c r="A24" t="s">
        <v>112</v>
      </c>
      <c r="B24" t="s">
        <v>35</v>
      </c>
      <c r="C24" t="s">
        <v>83</v>
      </c>
      <c r="D24" t="s">
        <v>120</v>
      </c>
      <c r="F24" t="s">
        <v>125</v>
      </c>
      <c r="H24">
        <v>1164388</v>
      </c>
      <c r="I24">
        <v>0</v>
      </c>
      <c r="J24">
        <v>0</v>
      </c>
      <c r="K24">
        <v>0</v>
      </c>
      <c r="L24">
        <v>0</v>
      </c>
      <c r="M24">
        <f t="shared" si="0"/>
        <v>0</v>
      </c>
      <c r="N24">
        <v>1164388</v>
      </c>
      <c r="O24">
        <v>0</v>
      </c>
      <c r="P24">
        <v>10138642</v>
      </c>
      <c r="Q24">
        <v>0</v>
      </c>
      <c r="R24">
        <v>0</v>
      </c>
      <c r="S24">
        <v>0</v>
      </c>
      <c r="T24">
        <v>0</v>
      </c>
      <c r="U24">
        <f t="shared" si="1"/>
        <v>0</v>
      </c>
      <c r="V24">
        <v>10138642</v>
      </c>
      <c r="W24">
        <v>0</v>
      </c>
      <c r="X24">
        <v>10782640</v>
      </c>
      <c r="Y24">
        <v>0</v>
      </c>
      <c r="Z24">
        <v>0</v>
      </c>
      <c r="AA24">
        <f t="shared" si="2"/>
        <v>0</v>
      </c>
      <c r="AB24">
        <v>10782640</v>
      </c>
      <c r="AC24">
        <v>0</v>
      </c>
      <c r="AD24">
        <v>22085670</v>
      </c>
    </row>
    <row r="25" spans="1:30" hidden="1" x14ac:dyDescent="0.55000000000000004">
      <c r="A25" t="s">
        <v>112</v>
      </c>
      <c r="B25" t="s">
        <v>36</v>
      </c>
      <c r="C25" t="s">
        <v>84</v>
      </c>
      <c r="D25" t="s">
        <v>120</v>
      </c>
      <c r="F25" t="s">
        <v>125</v>
      </c>
      <c r="H25">
        <v>47480917</v>
      </c>
      <c r="I25">
        <v>13561240</v>
      </c>
      <c r="J25">
        <v>0</v>
      </c>
      <c r="K25">
        <v>0</v>
      </c>
      <c r="L25">
        <v>0</v>
      </c>
      <c r="M25">
        <f t="shared" si="0"/>
        <v>13561240</v>
      </c>
      <c r="N25">
        <v>33919677</v>
      </c>
      <c r="O25">
        <v>0</v>
      </c>
      <c r="P25">
        <v>55954833</v>
      </c>
      <c r="Q25">
        <v>0</v>
      </c>
      <c r="R25">
        <v>0</v>
      </c>
      <c r="S25">
        <v>0</v>
      </c>
      <c r="T25">
        <v>0</v>
      </c>
      <c r="U25">
        <f t="shared" si="1"/>
        <v>0</v>
      </c>
      <c r="V25">
        <v>55954833</v>
      </c>
      <c r="W25">
        <v>0</v>
      </c>
      <c r="X25">
        <v>56800040</v>
      </c>
      <c r="Y25">
        <v>0</v>
      </c>
      <c r="Z25">
        <v>0</v>
      </c>
      <c r="AA25">
        <f t="shared" si="2"/>
        <v>0</v>
      </c>
      <c r="AB25">
        <v>56800040</v>
      </c>
      <c r="AC25">
        <v>0</v>
      </c>
      <c r="AD25">
        <v>160235790</v>
      </c>
    </row>
    <row r="26" spans="1:30" x14ac:dyDescent="0.55000000000000004">
      <c r="A26" t="s">
        <v>112</v>
      </c>
      <c r="B26" t="s">
        <v>37</v>
      </c>
      <c r="C26" t="s">
        <v>85</v>
      </c>
      <c r="D26" t="s">
        <v>120</v>
      </c>
      <c r="H26">
        <v>703005309</v>
      </c>
      <c r="I26">
        <v>18920000</v>
      </c>
      <c r="J26">
        <v>374692275</v>
      </c>
      <c r="K26">
        <v>0</v>
      </c>
      <c r="L26">
        <v>0</v>
      </c>
      <c r="M26">
        <f t="shared" si="0"/>
        <v>393612275</v>
      </c>
      <c r="N26">
        <v>309393034</v>
      </c>
      <c r="O26">
        <v>0</v>
      </c>
      <c r="P26">
        <v>849976112</v>
      </c>
      <c r="Q26">
        <v>334950000</v>
      </c>
      <c r="R26">
        <v>70510000</v>
      </c>
      <c r="S26">
        <v>0</v>
      </c>
      <c r="T26">
        <v>0</v>
      </c>
      <c r="U26">
        <f t="shared" si="1"/>
        <v>405460000</v>
      </c>
      <c r="V26">
        <v>444516112</v>
      </c>
      <c r="W26">
        <v>0</v>
      </c>
      <c r="X26">
        <v>543869210</v>
      </c>
      <c r="Y26">
        <v>363066000</v>
      </c>
      <c r="Z26">
        <v>0</v>
      </c>
      <c r="AA26">
        <f t="shared" si="2"/>
        <v>363066000</v>
      </c>
      <c r="AB26">
        <v>180803210</v>
      </c>
      <c r="AC26">
        <v>0</v>
      </c>
      <c r="AD26">
        <v>2096850631</v>
      </c>
    </row>
    <row r="27" spans="1:30" x14ac:dyDescent="0.55000000000000004">
      <c r="A27" t="s">
        <v>112</v>
      </c>
      <c r="B27" t="s">
        <v>38</v>
      </c>
      <c r="C27" t="s">
        <v>86</v>
      </c>
      <c r="D27" t="s">
        <v>120</v>
      </c>
      <c r="H27">
        <v>467214732</v>
      </c>
      <c r="I27">
        <v>0</v>
      </c>
      <c r="J27">
        <v>0</v>
      </c>
      <c r="K27">
        <v>0</v>
      </c>
      <c r="L27">
        <v>0</v>
      </c>
      <c r="M27">
        <f t="shared" si="0"/>
        <v>0</v>
      </c>
      <c r="N27">
        <v>467214732</v>
      </c>
      <c r="O27">
        <v>0</v>
      </c>
      <c r="P27">
        <v>561920632</v>
      </c>
      <c r="Q27">
        <v>89224696</v>
      </c>
      <c r="R27">
        <v>0</v>
      </c>
      <c r="S27">
        <v>0</v>
      </c>
      <c r="T27">
        <v>0</v>
      </c>
      <c r="U27">
        <f>SUM($Q27:$T27)</f>
        <v>89224696</v>
      </c>
      <c r="V27">
        <v>472695936</v>
      </c>
      <c r="W27">
        <v>0</v>
      </c>
      <c r="X27">
        <v>522938328</v>
      </c>
      <c r="Y27">
        <v>0</v>
      </c>
      <c r="Z27">
        <v>0</v>
      </c>
      <c r="AA27">
        <f t="shared" si="2"/>
        <v>0</v>
      </c>
      <c r="AB27">
        <v>522938328</v>
      </c>
      <c r="AC27">
        <v>0</v>
      </c>
      <c r="AD27">
        <v>1552073692</v>
      </c>
    </row>
    <row r="28" spans="1:30" x14ac:dyDescent="0.55000000000000004">
      <c r="A28" t="s">
        <v>112</v>
      </c>
      <c r="B28" t="s">
        <v>39</v>
      </c>
      <c r="C28" t="s">
        <v>87</v>
      </c>
      <c r="D28" t="s">
        <v>120</v>
      </c>
      <c r="H28">
        <v>75354120</v>
      </c>
      <c r="I28">
        <v>0</v>
      </c>
      <c r="J28">
        <v>0</v>
      </c>
      <c r="K28">
        <v>0</v>
      </c>
      <c r="L28">
        <v>0</v>
      </c>
      <c r="M28">
        <f t="shared" si="0"/>
        <v>0</v>
      </c>
      <c r="N28">
        <v>75354120</v>
      </c>
      <c r="O28">
        <v>0</v>
      </c>
      <c r="P28">
        <v>75159790</v>
      </c>
      <c r="Q28">
        <v>0</v>
      </c>
      <c r="R28">
        <v>0</v>
      </c>
      <c r="S28">
        <v>0</v>
      </c>
      <c r="T28">
        <v>0</v>
      </c>
      <c r="U28">
        <f t="shared" si="1"/>
        <v>0</v>
      </c>
      <c r="V28">
        <v>75159790</v>
      </c>
      <c r="W28">
        <v>0</v>
      </c>
      <c r="X28">
        <v>223170478</v>
      </c>
      <c r="Y28">
        <v>149213655</v>
      </c>
      <c r="Z28">
        <v>0</v>
      </c>
      <c r="AA28">
        <f t="shared" si="2"/>
        <v>149213655</v>
      </c>
      <c r="AB28">
        <v>73956823</v>
      </c>
      <c r="AC28">
        <v>0</v>
      </c>
      <c r="AD28">
        <v>373684388</v>
      </c>
    </row>
    <row r="29" spans="1:30" x14ac:dyDescent="0.55000000000000004">
      <c r="A29" t="s">
        <v>112</v>
      </c>
      <c r="B29" t="s">
        <v>40</v>
      </c>
      <c r="C29" t="s">
        <v>88</v>
      </c>
      <c r="D29" t="s">
        <v>120</v>
      </c>
      <c r="H29">
        <v>33116160</v>
      </c>
      <c r="I29">
        <v>0</v>
      </c>
      <c r="J29">
        <v>0</v>
      </c>
      <c r="K29">
        <v>0</v>
      </c>
      <c r="L29">
        <v>0</v>
      </c>
      <c r="M29">
        <f t="shared" si="0"/>
        <v>0</v>
      </c>
      <c r="N29">
        <v>33116160</v>
      </c>
      <c r="O29">
        <v>0</v>
      </c>
      <c r="P29">
        <v>34106160</v>
      </c>
      <c r="Q29">
        <v>0</v>
      </c>
      <c r="R29">
        <v>990000</v>
      </c>
      <c r="S29">
        <v>0</v>
      </c>
      <c r="T29">
        <v>0</v>
      </c>
      <c r="U29">
        <f t="shared" si="1"/>
        <v>990000</v>
      </c>
      <c r="V29">
        <v>33116160</v>
      </c>
      <c r="W29">
        <v>0</v>
      </c>
      <c r="X29">
        <v>33116160</v>
      </c>
      <c r="Y29">
        <v>0</v>
      </c>
      <c r="Z29">
        <v>0</v>
      </c>
      <c r="AA29">
        <f t="shared" si="2"/>
        <v>0</v>
      </c>
      <c r="AB29">
        <v>33116160</v>
      </c>
      <c r="AC29">
        <v>0</v>
      </c>
      <c r="AD29">
        <v>100338480</v>
      </c>
    </row>
    <row r="30" spans="1:30" x14ac:dyDescent="0.55000000000000004">
      <c r="A30" t="s">
        <v>112</v>
      </c>
      <c r="B30" t="s">
        <v>41</v>
      </c>
      <c r="C30" t="s">
        <v>89</v>
      </c>
      <c r="D30" t="s">
        <v>120</v>
      </c>
      <c r="H30">
        <v>81125722</v>
      </c>
      <c r="I30">
        <v>20748446</v>
      </c>
      <c r="J30">
        <v>0</v>
      </c>
      <c r="K30">
        <v>0</v>
      </c>
      <c r="L30">
        <v>0</v>
      </c>
      <c r="M30">
        <f t="shared" si="0"/>
        <v>20748446</v>
      </c>
      <c r="N30">
        <v>60377276</v>
      </c>
      <c r="O30">
        <v>0</v>
      </c>
      <c r="P30">
        <v>35980380</v>
      </c>
      <c r="Q30">
        <v>0</v>
      </c>
      <c r="R30">
        <v>0</v>
      </c>
      <c r="S30">
        <v>0</v>
      </c>
      <c r="T30">
        <v>0</v>
      </c>
      <c r="U30">
        <f t="shared" si="1"/>
        <v>0</v>
      </c>
      <c r="V30">
        <v>35980380</v>
      </c>
      <c r="W30">
        <v>0</v>
      </c>
      <c r="X30">
        <v>35980380</v>
      </c>
      <c r="Y30">
        <v>0</v>
      </c>
      <c r="Z30">
        <v>0</v>
      </c>
      <c r="AA30">
        <f t="shared" si="2"/>
        <v>0</v>
      </c>
      <c r="AB30">
        <v>35980380</v>
      </c>
      <c r="AC30">
        <v>0</v>
      </c>
      <c r="AD30">
        <v>153086482</v>
      </c>
    </row>
    <row r="31" spans="1:30" x14ac:dyDescent="0.55000000000000004">
      <c r="A31" t="s">
        <v>112</v>
      </c>
      <c r="B31" t="s">
        <v>42</v>
      </c>
      <c r="C31" t="s">
        <v>90</v>
      </c>
      <c r="D31" t="s">
        <v>120</v>
      </c>
      <c r="H31">
        <v>431273452</v>
      </c>
      <c r="I31">
        <v>358075253</v>
      </c>
      <c r="J31">
        <v>0</v>
      </c>
      <c r="K31">
        <v>20900000</v>
      </c>
      <c r="L31">
        <v>0</v>
      </c>
      <c r="M31">
        <f t="shared" si="0"/>
        <v>378975253</v>
      </c>
      <c r="N31">
        <v>52298199</v>
      </c>
      <c r="O31">
        <v>0</v>
      </c>
      <c r="P31">
        <v>194120868</v>
      </c>
      <c r="Q31">
        <v>0</v>
      </c>
      <c r="R31">
        <v>0</v>
      </c>
      <c r="S31">
        <v>0</v>
      </c>
      <c r="T31">
        <v>0</v>
      </c>
      <c r="U31">
        <f t="shared" si="1"/>
        <v>0</v>
      </c>
      <c r="V31">
        <v>194120868</v>
      </c>
      <c r="W31">
        <v>0</v>
      </c>
      <c r="X31">
        <v>194929445</v>
      </c>
      <c r="Y31">
        <v>0</v>
      </c>
      <c r="Z31">
        <v>0</v>
      </c>
      <c r="AA31">
        <f t="shared" si="2"/>
        <v>0</v>
      </c>
      <c r="AB31">
        <v>194929445</v>
      </c>
      <c r="AC31">
        <v>0</v>
      </c>
      <c r="AD31">
        <v>820323765</v>
      </c>
    </row>
    <row r="32" spans="1:30" x14ac:dyDescent="0.55000000000000004">
      <c r="A32" t="s">
        <v>112</v>
      </c>
      <c r="B32" t="s">
        <v>43</v>
      </c>
      <c r="C32" t="s">
        <v>91</v>
      </c>
      <c r="D32" t="s">
        <v>120</v>
      </c>
      <c r="H32">
        <v>586916000</v>
      </c>
      <c r="I32">
        <v>586916000</v>
      </c>
      <c r="J32">
        <v>0</v>
      </c>
      <c r="K32">
        <v>0</v>
      </c>
      <c r="L32">
        <v>0</v>
      </c>
      <c r="M32">
        <f t="shared" si="0"/>
        <v>586916000</v>
      </c>
      <c r="N32">
        <v>0</v>
      </c>
      <c r="O32">
        <v>0</v>
      </c>
      <c r="P32">
        <v>3740797060</v>
      </c>
      <c r="Q32">
        <v>3289484000</v>
      </c>
      <c r="R32">
        <v>451313060</v>
      </c>
      <c r="S32">
        <v>0</v>
      </c>
      <c r="T32">
        <v>0</v>
      </c>
      <c r="U32">
        <f t="shared" si="1"/>
        <v>3740797060</v>
      </c>
      <c r="V32">
        <v>0</v>
      </c>
      <c r="W32">
        <v>0</v>
      </c>
      <c r="X32">
        <v>1186022749</v>
      </c>
      <c r="Y32">
        <v>1141893940</v>
      </c>
      <c r="Z32">
        <v>0</v>
      </c>
      <c r="AA32">
        <f t="shared" si="2"/>
        <v>1141893940</v>
      </c>
      <c r="AB32">
        <v>44128809</v>
      </c>
      <c r="AC32">
        <v>0</v>
      </c>
      <c r="AD32">
        <v>5513735809</v>
      </c>
    </row>
    <row r="33" spans="1:30" x14ac:dyDescent="0.55000000000000004">
      <c r="A33" t="s">
        <v>112</v>
      </c>
      <c r="B33" t="s">
        <v>44</v>
      </c>
      <c r="C33" t="s">
        <v>92</v>
      </c>
      <c r="D33" t="s">
        <v>120</v>
      </c>
      <c r="H33">
        <v>1557074750</v>
      </c>
      <c r="I33">
        <v>1557074750</v>
      </c>
      <c r="J33">
        <v>0</v>
      </c>
      <c r="K33">
        <v>0</v>
      </c>
      <c r="L33">
        <v>0</v>
      </c>
      <c r="M33">
        <f t="shared" si="0"/>
        <v>1557074750</v>
      </c>
      <c r="N33">
        <v>0</v>
      </c>
      <c r="O33">
        <v>0</v>
      </c>
      <c r="P33">
        <v>2967928749</v>
      </c>
      <c r="Q33">
        <v>0</v>
      </c>
      <c r="R33">
        <v>0</v>
      </c>
      <c r="S33">
        <v>0</v>
      </c>
      <c r="T33">
        <v>0</v>
      </c>
      <c r="U33">
        <f t="shared" si="1"/>
        <v>0</v>
      </c>
      <c r="V33">
        <v>2967928749</v>
      </c>
      <c r="W33">
        <v>0</v>
      </c>
      <c r="X33">
        <v>4309748358</v>
      </c>
      <c r="Y33">
        <v>1015608322</v>
      </c>
      <c r="Z33">
        <v>0</v>
      </c>
      <c r="AA33">
        <f t="shared" si="2"/>
        <v>1015608322</v>
      </c>
      <c r="AB33">
        <v>3294140036</v>
      </c>
      <c r="AC33">
        <v>0</v>
      </c>
      <c r="AD33">
        <v>8834751857</v>
      </c>
    </row>
    <row r="34" spans="1:30" x14ac:dyDescent="0.55000000000000004">
      <c r="A34" t="s">
        <v>112</v>
      </c>
      <c r="B34" t="s">
        <v>45</v>
      </c>
      <c r="C34" t="s">
        <v>93</v>
      </c>
      <c r="D34" t="s">
        <v>120</v>
      </c>
      <c r="H34">
        <v>0</v>
      </c>
      <c r="I34">
        <v>0</v>
      </c>
      <c r="J34">
        <v>0</v>
      </c>
      <c r="K34">
        <v>0</v>
      </c>
      <c r="L34">
        <v>0</v>
      </c>
      <c r="M34">
        <f t="shared" si="0"/>
        <v>0</v>
      </c>
      <c r="N34">
        <v>0</v>
      </c>
      <c r="O34">
        <v>0</v>
      </c>
      <c r="P34">
        <v>275036960</v>
      </c>
      <c r="Q34">
        <v>229386960</v>
      </c>
      <c r="R34">
        <v>45650000</v>
      </c>
      <c r="S34">
        <v>0</v>
      </c>
      <c r="T34">
        <v>0</v>
      </c>
      <c r="U34">
        <f t="shared" si="1"/>
        <v>275036960</v>
      </c>
      <c r="V34">
        <v>0</v>
      </c>
      <c r="W34">
        <v>0</v>
      </c>
      <c r="X34">
        <v>334180000</v>
      </c>
      <c r="Y34">
        <v>334180000</v>
      </c>
      <c r="Z34">
        <v>0</v>
      </c>
      <c r="AA34">
        <f t="shared" si="2"/>
        <v>334180000</v>
      </c>
      <c r="AB34">
        <v>0</v>
      </c>
      <c r="AC34">
        <v>0</v>
      </c>
      <c r="AD34">
        <v>609216960</v>
      </c>
    </row>
    <row r="35" spans="1:30" x14ac:dyDescent="0.55000000000000004">
      <c r="A35" t="s">
        <v>112</v>
      </c>
      <c r="B35" t="s">
        <v>46</v>
      </c>
      <c r="C35" t="s">
        <v>94</v>
      </c>
      <c r="D35" t="s">
        <v>120</v>
      </c>
      <c r="H35">
        <v>0</v>
      </c>
      <c r="I35">
        <v>0</v>
      </c>
      <c r="J35">
        <v>0</v>
      </c>
      <c r="K35">
        <v>0</v>
      </c>
      <c r="L35">
        <v>0</v>
      </c>
      <c r="M35">
        <f t="shared" si="0"/>
        <v>0</v>
      </c>
      <c r="N35">
        <v>0</v>
      </c>
      <c r="O35">
        <v>0</v>
      </c>
      <c r="P35">
        <v>14938000</v>
      </c>
      <c r="Q35">
        <v>14938000</v>
      </c>
      <c r="R35">
        <v>0</v>
      </c>
      <c r="S35">
        <v>0</v>
      </c>
      <c r="T35">
        <v>0</v>
      </c>
      <c r="U35">
        <f t="shared" si="1"/>
        <v>14938000</v>
      </c>
      <c r="V35">
        <v>0</v>
      </c>
      <c r="W35">
        <v>0</v>
      </c>
      <c r="X35">
        <v>3256000</v>
      </c>
      <c r="Y35">
        <v>0</v>
      </c>
      <c r="Z35">
        <v>0</v>
      </c>
      <c r="AA35">
        <f t="shared" si="2"/>
        <v>0</v>
      </c>
      <c r="AB35">
        <v>3256000</v>
      </c>
      <c r="AC35">
        <v>0</v>
      </c>
      <c r="AD35">
        <v>18194000</v>
      </c>
    </row>
    <row r="36" spans="1:30" x14ac:dyDescent="0.55000000000000004">
      <c r="A36" t="s">
        <v>112</v>
      </c>
      <c r="B36" t="s">
        <v>47</v>
      </c>
      <c r="C36" t="s">
        <v>95</v>
      </c>
      <c r="D36" t="s">
        <v>120</v>
      </c>
      <c r="H36">
        <v>0</v>
      </c>
      <c r="I36">
        <v>0</v>
      </c>
      <c r="J36">
        <v>0</v>
      </c>
      <c r="K36">
        <v>0</v>
      </c>
      <c r="L36">
        <v>0</v>
      </c>
      <c r="M36">
        <f t="shared" si="0"/>
        <v>0</v>
      </c>
      <c r="N36">
        <v>0</v>
      </c>
      <c r="O36">
        <v>0</v>
      </c>
      <c r="P36">
        <v>360250110</v>
      </c>
      <c r="Q36">
        <v>331427910</v>
      </c>
      <c r="R36">
        <v>0</v>
      </c>
      <c r="S36">
        <v>0</v>
      </c>
      <c r="T36">
        <v>0</v>
      </c>
      <c r="U36">
        <f t="shared" si="1"/>
        <v>331427910</v>
      </c>
      <c r="V36">
        <v>28822200</v>
      </c>
      <c r="W36">
        <v>0</v>
      </c>
      <c r="X36">
        <v>130749960</v>
      </c>
      <c r="Y36">
        <v>0</v>
      </c>
      <c r="Z36">
        <v>107360000</v>
      </c>
      <c r="AA36">
        <f t="shared" si="2"/>
        <v>107360000</v>
      </c>
      <c r="AB36">
        <v>23389960</v>
      </c>
      <c r="AC36">
        <v>0</v>
      </c>
      <c r="AD36">
        <v>491000070</v>
      </c>
    </row>
    <row r="37" spans="1:30" x14ac:dyDescent="0.55000000000000004">
      <c r="A37" t="s">
        <v>112</v>
      </c>
      <c r="B37" t="s">
        <v>48</v>
      </c>
      <c r="C37" t="s">
        <v>96</v>
      </c>
      <c r="D37" t="s">
        <v>122</v>
      </c>
      <c r="H37">
        <v>1916174000</v>
      </c>
      <c r="I37">
        <v>0</v>
      </c>
      <c r="J37">
        <v>0</v>
      </c>
      <c r="K37">
        <v>0</v>
      </c>
      <c r="L37">
        <v>0</v>
      </c>
      <c r="M37">
        <f>SUM($I37:$L37)</f>
        <v>0</v>
      </c>
      <c r="N37">
        <v>0</v>
      </c>
      <c r="O37">
        <v>1916174000</v>
      </c>
      <c r="P37">
        <v>1549418000</v>
      </c>
      <c r="Q37">
        <v>0</v>
      </c>
      <c r="R37">
        <v>0</v>
      </c>
      <c r="S37">
        <v>0</v>
      </c>
      <c r="T37">
        <v>0</v>
      </c>
      <c r="U37">
        <f t="shared" si="1"/>
        <v>0</v>
      </c>
      <c r="V37">
        <v>0</v>
      </c>
      <c r="W37">
        <v>1549418000</v>
      </c>
      <c r="X37">
        <v>1851663000</v>
      </c>
      <c r="Y37">
        <v>0</v>
      </c>
      <c r="Z37">
        <v>0</v>
      </c>
      <c r="AA37">
        <f t="shared" si="2"/>
        <v>0</v>
      </c>
      <c r="AB37">
        <v>0</v>
      </c>
      <c r="AC37">
        <v>1851663000</v>
      </c>
      <c r="AD37">
        <v>5317255000</v>
      </c>
    </row>
    <row r="38" spans="1:30" hidden="1" x14ac:dyDescent="0.55000000000000004">
      <c r="A38" t="s">
        <v>112</v>
      </c>
      <c r="B38" t="s">
        <v>49</v>
      </c>
      <c r="C38" t="s">
        <v>97</v>
      </c>
      <c r="D38" t="s">
        <v>120</v>
      </c>
      <c r="F38" t="s">
        <v>125</v>
      </c>
      <c r="H38">
        <v>2549010</v>
      </c>
      <c r="I38">
        <v>0</v>
      </c>
      <c r="J38">
        <v>0</v>
      </c>
      <c r="K38">
        <v>0</v>
      </c>
      <c r="L38">
        <v>0</v>
      </c>
      <c r="M38">
        <f t="shared" si="0"/>
        <v>0</v>
      </c>
      <c r="N38">
        <v>2549010</v>
      </c>
      <c r="O38">
        <v>0</v>
      </c>
      <c r="P38">
        <v>2661126</v>
      </c>
      <c r="Q38">
        <v>0</v>
      </c>
      <c r="R38">
        <v>0</v>
      </c>
      <c r="S38">
        <v>0</v>
      </c>
      <c r="T38">
        <v>0</v>
      </c>
      <c r="U38">
        <f t="shared" si="1"/>
        <v>0</v>
      </c>
      <c r="V38">
        <v>2661126</v>
      </c>
      <c r="W38">
        <v>0</v>
      </c>
      <c r="X38">
        <v>2465858</v>
      </c>
      <c r="Y38">
        <v>0</v>
      </c>
      <c r="Z38">
        <v>0</v>
      </c>
      <c r="AA38">
        <f t="shared" si="2"/>
        <v>0</v>
      </c>
      <c r="AB38">
        <v>2465858</v>
      </c>
      <c r="AC38">
        <v>0</v>
      </c>
      <c r="AD38">
        <v>7675994</v>
      </c>
    </row>
    <row r="39" spans="1:30" hidden="1" x14ac:dyDescent="0.55000000000000004">
      <c r="A39" t="s">
        <v>112</v>
      </c>
      <c r="B39" t="s">
        <v>50</v>
      </c>
      <c r="C39" t="s">
        <v>98</v>
      </c>
      <c r="D39" t="s">
        <v>120</v>
      </c>
      <c r="F39" t="s">
        <v>125</v>
      </c>
      <c r="H39">
        <v>6317220</v>
      </c>
      <c r="I39">
        <v>0</v>
      </c>
      <c r="J39">
        <v>0</v>
      </c>
      <c r="K39">
        <v>0</v>
      </c>
      <c r="L39">
        <v>0</v>
      </c>
      <c r="M39">
        <f t="shared" si="0"/>
        <v>0</v>
      </c>
      <c r="N39">
        <v>6317220</v>
      </c>
      <c r="O39">
        <v>0</v>
      </c>
      <c r="P39">
        <v>6317220</v>
      </c>
      <c r="Q39">
        <v>0</v>
      </c>
      <c r="R39">
        <v>0</v>
      </c>
      <c r="S39">
        <v>0</v>
      </c>
      <c r="T39">
        <v>0</v>
      </c>
      <c r="U39">
        <f t="shared" si="1"/>
        <v>0</v>
      </c>
      <c r="V39">
        <v>6317220</v>
      </c>
      <c r="W39">
        <v>0</v>
      </c>
      <c r="X39">
        <v>6116220</v>
      </c>
      <c r="Y39">
        <v>0</v>
      </c>
      <c r="Z39">
        <v>0</v>
      </c>
      <c r="AA39">
        <f t="shared" si="2"/>
        <v>0</v>
      </c>
      <c r="AB39">
        <v>6116220</v>
      </c>
      <c r="AC39">
        <v>0</v>
      </c>
      <c r="AD39">
        <v>18750660</v>
      </c>
    </row>
    <row r="40" spans="1:30" hidden="1" x14ac:dyDescent="0.55000000000000004">
      <c r="A40" t="s">
        <v>112</v>
      </c>
      <c r="B40" t="s">
        <v>51</v>
      </c>
      <c r="C40" t="s">
        <v>99</v>
      </c>
      <c r="D40" t="s">
        <v>120</v>
      </c>
      <c r="F40" t="s">
        <v>125</v>
      </c>
      <c r="H40">
        <v>2651000</v>
      </c>
      <c r="I40">
        <v>0</v>
      </c>
      <c r="J40">
        <v>0</v>
      </c>
      <c r="K40">
        <v>0</v>
      </c>
      <c r="L40">
        <v>0</v>
      </c>
      <c r="M40">
        <f t="shared" si="0"/>
        <v>0</v>
      </c>
      <c r="N40">
        <v>2651000</v>
      </c>
      <c r="O40">
        <v>0</v>
      </c>
      <c r="P40">
        <v>2072400</v>
      </c>
      <c r="Q40">
        <v>0</v>
      </c>
      <c r="R40">
        <v>0</v>
      </c>
      <c r="S40">
        <v>0</v>
      </c>
      <c r="T40">
        <v>0</v>
      </c>
      <c r="U40">
        <f t="shared" si="1"/>
        <v>0</v>
      </c>
      <c r="V40">
        <v>2072400</v>
      </c>
      <c r="W40">
        <v>0</v>
      </c>
      <c r="X40">
        <v>0</v>
      </c>
      <c r="Y40">
        <v>0</v>
      </c>
      <c r="Z40">
        <v>0</v>
      </c>
      <c r="AA40">
        <f t="shared" si="2"/>
        <v>0</v>
      </c>
      <c r="AB40">
        <v>0</v>
      </c>
      <c r="AC40">
        <v>0</v>
      </c>
      <c r="AD40">
        <v>4723400</v>
      </c>
    </row>
    <row r="41" spans="1:30" x14ac:dyDescent="0.55000000000000004">
      <c r="A41" t="s">
        <v>112</v>
      </c>
      <c r="B41" t="s">
        <v>52</v>
      </c>
      <c r="C41" t="s">
        <v>100</v>
      </c>
      <c r="D41" t="s">
        <v>120</v>
      </c>
      <c r="H41">
        <v>713525143</v>
      </c>
      <c r="I41">
        <v>0</v>
      </c>
      <c r="J41">
        <v>0</v>
      </c>
      <c r="K41">
        <v>0</v>
      </c>
      <c r="L41">
        <v>0</v>
      </c>
      <c r="M41">
        <f t="shared" si="0"/>
        <v>0</v>
      </c>
      <c r="N41">
        <v>713525143</v>
      </c>
      <c r="O41">
        <v>0</v>
      </c>
      <c r="P41">
        <v>681044662</v>
      </c>
      <c r="Q41">
        <v>0</v>
      </c>
      <c r="R41">
        <v>0</v>
      </c>
      <c r="S41">
        <v>0</v>
      </c>
      <c r="T41">
        <v>0</v>
      </c>
      <c r="U41">
        <f t="shared" si="1"/>
        <v>0</v>
      </c>
      <c r="V41">
        <v>681044662</v>
      </c>
      <c r="W41">
        <v>0</v>
      </c>
      <c r="X41">
        <v>300546136</v>
      </c>
      <c r="Y41">
        <v>8451617</v>
      </c>
      <c r="Z41">
        <v>0</v>
      </c>
      <c r="AA41">
        <f t="shared" si="2"/>
        <v>8451617</v>
      </c>
      <c r="AB41">
        <v>292094519</v>
      </c>
      <c r="AC41">
        <v>0</v>
      </c>
      <c r="AD41">
        <v>1695115941</v>
      </c>
    </row>
    <row r="42" spans="1:30" x14ac:dyDescent="0.55000000000000004">
      <c r="A42" t="s">
        <v>112</v>
      </c>
      <c r="B42" t="s">
        <v>53</v>
      </c>
      <c r="C42" t="s">
        <v>101</v>
      </c>
      <c r="D42" t="s">
        <v>120</v>
      </c>
      <c r="H42">
        <v>0</v>
      </c>
      <c r="I42">
        <v>0</v>
      </c>
      <c r="J42">
        <v>0</v>
      </c>
      <c r="K42">
        <v>0</v>
      </c>
      <c r="L42">
        <v>0</v>
      </c>
      <c r="M42">
        <f t="shared" si="0"/>
        <v>0</v>
      </c>
      <c r="N42">
        <v>0</v>
      </c>
      <c r="O42">
        <v>0</v>
      </c>
      <c r="P42">
        <v>10065000</v>
      </c>
      <c r="Q42">
        <v>0</v>
      </c>
      <c r="R42">
        <v>0</v>
      </c>
      <c r="S42">
        <v>0</v>
      </c>
      <c r="T42">
        <v>0</v>
      </c>
      <c r="U42">
        <f t="shared" si="1"/>
        <v>0</v>
      </c>
      <c r="V42">
        <v>10065000</v>
      </c>
      <c r="W42">
        <v>0</v>
      </c>
      <c r="X42">
        <v>6534000</v>
      </c>
      <c r="Y42">
        <v>0</v>
      </c>
      <c r="Z42">
        <v>0</v>
      </c>
      <c r="AA42">
        <f t="shared" si="2"/>
        <v>0</v>
      </c>
      <c r="AB42">
        <v>6534000</v>
      </c>
      <c r="AC42">
        <v>0</v>
      </c>
      <c r="AD42">
        <v>16599000</v>
      </c>
    </row>
    <row r="43" spans="1:30" x14ac:dyDescent="0.55000000000000004">
      <c r="A43" t="s">
        <v>112</v>
      </c>
      <c r="B43" t="s">
        <v>54</v>
      </c>
      <c r="C43" t="s">
        <v>102</v>
      </c>
      <c r="D43" t="s">
        <v>120</v>
      </c>
      <c r="H43">
        <v>0</v>
      </c>
      <c r="I43">
        <v>0</v>
      </c>
      <c r="J43">
        <v>0</v>
      </c>
      <c r="K43">
        <v>0</v>
      </c>
      <c r="L43">
        <v>0</v>
      </c>
      <c r="M43">
        <f t="shared" si="0"/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f t="shared" si="1"/>
        <v>0</v>
      </c>
      <c r="V43">
        <v>0</v>
      </c>
      <c r="W43">
        <v>0</v>
      </c>
      <c r="X43">
        <v>80883000</v>
      </c>
      <c r="Y43">
        <v>0</v>
      </c>
      <c r="Z43">
        <v>0</v>
      </c>
      <c r="AA43">
        <f t="shared" si="2"/>
        <v>0</v>
      </c>
      <c r="AB43">
        <v>80883000</v>
      </c>
      <c r="AC43">
        <v>0</v>
      </c>
      <c r="AD43">
        <v>80883000</v>
      </c>
    </row>
    <row r="44" spans="1:30" x14ac:dyDescent="0.55000000000000004">
      <c r="A44" t="s">
        <v>112</v>
      </c>
      <c r="B44" t="s">
        <v>55</v>
      </c>
      <c r="C44" t="s">
        <v>103</v>
      </c>
      <c r="D44" t="s">
        <v>120</v>
      </c>
      <c r="H44">
        <v>0</v>
      </c>
      <c r="I44">
        <v>0</v>
      </c>
      <c r="J44">
        <v>0</v>
      </c>
      <c r="K44">
        <v>0</v>
      </c>
      <c r="L44">
        <v>0</v>
      </c>
      <c r="M44">
        <f t="shared" si="0"/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f t="shared" si="1"/>
        <v>0</v>
      </c>
      <c r="V44">
        <v>0</v>
      </c>
      <c r="W44">
        <v>0</v>
      </c>
      <c r="X44">
        <v>996302780</v>
      </c>
      <c r="Y44">
        <v>996302780</v>
      </c>
      <c r="Z44">
        <v>0</v>
      </c>
      <c r="AA44">
        <f t="shared" si="2"/>
        <v>996302780</v>
      </c>
      <c r="AB44">
        <v>0</v>
      </c>
      <c r="AC44">
        <v>0</v>
      </c>
      <c r="AD44">
        <v>996302780</v>
      </c>
    </row>
    <row r="45" spans="1:30" x14ac:dyDescent="0.55000000000000004">
      <c r="A45" t="s">
        <v>112</v>
      </c>
      <c r="B45" t="s">
        <v>56</v>
      </c>
      <c r="C45" t="s">
        <v>104</v>
      </c>
      <c r="D45" t="s">
        <v>120</v>
      </c>
      <c r="H45">
        <v>186065</v>
      </c>
      <c r="I45">
        <v>96140</v>
      </c>
      <c r="J45">
        <v>0</v>
      </c>
      <c r="K45">
        <v>0</v>
      </c>
      <c r="L45">
        <v>0</v>
      </c>
      <c r="M45">
        <f t="shared" si="0"/>
        <v>96140</v>
      </c>
      <c r="N45">
        <v>89925</v>
      </c>
      <c r="O45">
        <v>0</v>
      </c>
      <c r="P45">
        <v>90592</v>
      </c>
      <c r="Q45">
        <v>0</v>
      </c>
      <c r="R45">
        <v>0</v>
      </c>
      <c r="S45">
        <v>0</v>
      </c>
      <c r="T45">
        <v>0</v>
      </c>
      <c r="U45">
        <f t="shared" si="1"/>
        <v>0</v>
      </c>
      <c r="V45">
        <v>90592</v>
      </c>
      <c r="W45">
        <v>0</v>
      </c>
      <c r="X45">
        <v>110372</v>
      </c>
      <c r="Y45">
        <v>0</v>
      </c>
      <c r="Z45">
        <v>0</v>
      </c>
      <c r="AA45">
        <f t="shared" si="2"/>
        <v>0</v>
      </c>
      <c r="AB45">
        <v>110372</v>
      </c>
      <c r="AC45">
        <v>0</v>
      </c>
      <c r="AD45">
        <v>387029</v>
      </c>
    </row>
    <row r="46" spans="1:30" x14ac:dyDescent="0.55000000000000004">
      <c r="A46" t="s">
        <v>112</v>
      </c>
      <c r="B46" t="s">
        <v>57</v>
      </c>
      <c r="C46" t="s">
        <v>105</v>
      </c>
      <c r="D46" t="s">
        <v>120</v>
      </c>
      <c r="H46">
        <v>1073</v>
      </c>
      <c r="I46">
        <v>0</v>
      </c>
      <c r="J46">
        <v>0</v>
      </c>
      <c r="K46">
        <v>0</v>
      </c>
      <c r="L46">
        <v>0</v>
      </c>
      <c r="M46">
        <f t="shared" si="0"/>
        <v>0</v>
      </c>
      <c r="N46">
        <v>1073</v>
      </c>
      <c r="O46">
        <v>0</v>
      </c>
      <c r="P46">
        <v>1827</v>
      </c>
      <c r="Q46">
        <v>0</v>
      </c>
      <c r="R46">
        <v>0</v>
      </c>
      <c r="S46">
        <v>0</v>
      </c>
      <c r="T46">
        <v>0</v>
      </c>
      <c r="U46">
        <f t="shared" si="1"/>
        <v>0</v>
      </c>
      <c r="V46">
        <v>1827</v>
      </c>
      <c r="W46">
        <v>0</v>
      </c>
      <c r="X46">
        <v>717</v>
      </c>
      <c r="Y46">
        <v>0</v>
      </c>
      <c r="Z46">
        <v>0</v>
      </c>
      <c r="AA46">
        <f t="shared" si="2"/>
        <v>0</v>
      </c>
      <c r="AB46">
        <v>717</v>
      </c>
      <c r="AC46">
        <v>0</v>
      </c>
      <c r="AD46">
        <v>3617</v>
      </c>
    </row>
    <row r="47" spans="1:30" x14ac:dyDescent="0.55000000000000004">
      <c r="A47" t="s">
        <v>112</v>
      </c>
      <c r="B47" t="s">
        <v>58</v>
      </c>
      <c r="C47" t="s">
        <v>106</v>
      </c>
      <c r="D47" t="s">
        <v>120</v>
      </c>
      <c r="H47">
        <v>1566084</v>
      </c>
      <c r="I47">
        <v>0</v>
      </c>
      <c r="J47">
        <v>0</v>
      </c>
      <c r="K47">
        <v>0</v>
      </c>
      <c r="L47">
        <v>0</v>
      </c>
      <c r="M47">
        <f t="shared" si="0"/>
        <v>0</v>
      </c>
      <c r="N47">
        <v>1566084</v>
      </c>
      <c r="O47">
        <v>0</v>
      </c>
      <c r="P47">
        <v>1343256</v>
      </c>
      <c r="Q47">
        <v>0</v>
      </c>
      <c r="R47">
        <v>0</v>
      </c>
      <c r="S47">
        <v>0</v>
      </c>
      <c r="T47">
        <v>0</v>
      </c>
      <c r="U47">
        <f t="shared" si="1"/>
        <v>0</v>
      </c>
      <c r="V47">
        <v>1343256</v>
      </c>
      <c r="W47">
        <v>0</v>
      </c>
      <c r="X47">
        <v>897600</v>
      </c>
      <c r="Y47">
        <v>0</v>
      </c>
      <c r="Z47">
        <v>0</v>
      </c>
      <c r="AA47">
        <f t="shared" si="2"/>
        <v>0</v>
      </c>
      <c r="AB47">
        <v>897600</v>
      </c>
      <c r="AC47">
        <v>0</v>
      </c>
      <c r="AD47">
        <v>3806940</v>
      </c>
    </row>
    <row r="48" spans="1:30" x14ac:dyDescent="0.55000000000000004">
      <c r="A48" t="s">
        <v>112</v>
      </c>
      <c r="B48" t="s">
        <v>59</v>
      </c>
      <c r="C48" t="s">
        <v>107</v>
      </c>
      <c r="D48" t="s">
        <v>120</v>
      </c>
      <c r="H48">
        <v>715534</v>
      </c>
      <c r="I48">
        <v>0</v>
      </c>
      <c r="J48">
        <v>0</v>
      </c>
      <c r="K48">
        <v>0</v>
      </c>
      <c r="L48">
        <v>0</v>
      </c>
      <c r="M48">
        <f t="shared" si="0"/>
        <v>0</v>
      </c>
      <c r="N48">
        <v>715534</v>
      </c>
      <c r="O48">
        <v>0</v>
      </c>
      <c r="P48">
        <v>545917</v>
      </c>
      <c r="Q48">
        <v>0</v>
      </c>
      <c r="R48">
        <v>0</v>
      </c>
      <c r="S48">
        <v>0</v>
      </c>
      <c r="T48">
        <v>0</v>
      </c>
      <c r="U48">
        <f t="shared" si="1"/>
        <v>0</v>
      </c>
      <c r="V48">
        <v>545917</v>
      </c>
      <c r="W48">
        <v>0</v>
      </c>
      <c r="X48">
        <v>0</v>
      </c>
      <c r="Y48">
        <v>0</v>
      </c>
      <c r="Z48">
        <v>0</v>
      </c>
      <c r="AA48">
        <f t="shared" si="2"/>
        <v>0</v>
      </c>
      <c r="AB48">
        <v>0</v>
      </c>
      <c r="AC48">
        <v>0</v>
      </c>
      <c r="AD48">
        <v>1261451</v>
      </c>
    </row>
    <row r="49" spans="1:30" x14ac:dyDescent="0.55000000000000004">
      <c r="A49" t="s">
        <v>112</v>
      </c>
      <c r="B49" t="s">
        <v>60</v>
      </c>
      <c r="C49" t="s">
        <v>108</v>
      </c>
      <c r="D49" t="s">
        <v>120</v>
      </c>
      <c r="H49">
        <v>770088</v>
      </c>
      <c r="I49">
        <v>0</v>
      </c>
      <c r="J49">
        <v>0</v>
      </c>
      <c r="K49">
        <v>0</v>
      </c>
      <c r="L49">
        <v>0</v>
      </c>
      <c r="M49">
        <f t="shared" si="0"/>
        <v>0</v>
      </c>
      <c r="N49">
        <v>770088</v>
      </c>
      <c r="O49">
        <v>0</v>
      </c>
      <c r="P49">
        <v>770088</v>
      </c>
      <c r="Q49">
        <v>0</v>
      </c>
      <c r="R49">
        <v>0</v>
      </c>
      <c r="S49">
        <v>0</v>
      </c>
      <c r="T49">
        <v>0</v>
      </c>
      <c r="U49">
        <f t="shared" si="1"/>
        <v>0</v>
      </c>
      <c r="V49">
        <v>770088</v>
      </c>
      <c r="W49">
        <v>0</v>
      </c>
      <c r="X49">
        <v>770088</v>
      </c>
      <c r="Y49">
        <v>0</v>
      </c>
      <c r="Z49">
        <v>0</v>
      </c>
      <c r="AA49">
        <f t="shared" si="2"/>
        <v>0</v>
      </c>
      <c r="AB49">
        <v>770088</v>
      </c>
      <c r="AC49">
        <v>0</v>
      </c>
      <c r="AD49">
        <v>2310264</v>
      </c>
    </row>
    <row r="50" spans="1:30" x14ac:dyDescent="0.55000000000000004">
      <c r="A50" t="s">
        <v>112</v>
      </c>
      <c r="B50" t="s">
        <v>61</v>
      </c>
      <c r="C50" t="s">
        <v>109</v>
      </c>
      <c r="D50" t="s">
        <v>120</v>
      </c>
      <c r="H50">
        <v>268000</v>
      </c>
      <c r="I50">
        <v>0</v>
      </c>
      <c r="J50">
        <v>0</v>
      </c>
      <c r="K50">
        <v>0</v>
      </c>
      <c r="L50">
        <v>0</v>
      </c>
      <c r="M50">
        <f t="shared" si="0"/>
        <v>0</v>
      </c>
      <c r="N50">
        <v>268000</v>
      </c>
      <c r="O50">
        <v>0</v>
      </c>
      <c r="P50">
        <v>268000</v>
      </c>
      <c r="Q50">
        <v>0</v>
      </c>
      <c r="R50">
        <v>0</v>
      </c>
      <c r="S50">
        <v>0</v>
      </c>
      <c r="T50">
        <v>0</v>
      </c>
      <c r="U50">
        <f t="shared" si="1"/>
        <v>0</v>
      </c>
      <c r="V50">
        <v>268000</v>
      </c>
      <c r="W50">
        <v>0</v>
      </c>
      <c r="X50">
        <v>0</v>
      </c>
      <c r="Y50">
        <v>0</v>
      </c>
      <c r="Z50">
        <v>0</v>
      </c>
      <c r="AA50">
        <f t="shared" si="2"/>
        <v>0</v>
      </c>
      <c r="AB50">
        <v>0</v>
      </c>
      <c r="AC50">
        <v>0</v>
      </c>
      <c r="AD50">
        <v>536000</v>
      </c>
    </row>
    <row r="51" spans="1:30" x14ac:dyDescent="0.55000000000000004">
      <c r="A51" t="s">
        <v>112</v>
      </c>
      <c r="B51" t="s">
        <v>62</v>
      </c>
      <c r="C51" t="s">
        <v>110</v>
      </c>
      <c r="D51" t="s">
        <v>120</v>
      </c>
      <c r="H51">
        <v>7559911</v>
      </c>
      <c r="I51">
        <v>0</v>
      </c>
      <c r="J51">
        <v>0</v>
      </c>
      <c r="K51">
        <v>0</v>
      </c>
      <c r="L51">
        <v>0</v>
      </c>
      <c r="M51">
        <f t="shared" si="0"/>
        <v>0</v>
      </c>
      <c r="N51">
        <v>7559911</v>
      </c>
      <c r="O51">
        <v>0</v>
      </c>
      <c r="P51">
        <v>9262533</v>
      </c>
      <c r="Q51">
        <v>0</v>
      </c>
      <c r="R51">
        <v>0</v>
      </c>
      <c r="S51">
        <v>0</v>
      </c>
      <c r="T51">
        <v>0</v>
      </c>
      <c r="U51">
        <f t="shared" si="1"/>
        <v>0</v>
      </c>
      <c r="V51">
        <v>9262533</v>
      </c>
      <c r="W51">
        <v>0</v>
      </c>
      <c r="X51">
        <v>1577842</v>
      </c>
      <c r="Y51">
        <v>706420</v>
      </c>
      <c r="Z51">
        <v>0</v>
      </c>
      <c r="AA51">
        <f t="shared" si="2"/>
        <v>706420</v>
      </c>
      <c r="AB51">
        <v>871422</v>
      </c>
      <c r="AC51">
        <v>0</v>
      </c>
      <c r="AD51">
        <v>18400286</v>
      </c>
    </row>
    <row r="52" spans="1:30" x14ac:dyDescent="0.55000000000000004">
      <c r="A52" t="s">
        <v>112</v>
      </c>
      <c r="B52" t="s">
        <v>63</v>
      </c>
      <c r="C52" t="s">
        <v>111</v>
      </c>
      <c r="D52" t="s">
        <v>120</v>
      </c>
      <c r="H52">
        <v>1358472</v>
      </c>
      <c r="I52">
        <v>0</v>
      </c>
      <c r="J52">
        <v>0</v>
      </c>
      <c r="K52">
        <v>0</v>
      </c>
      <c r="L52">
        <v>0</v>
      </c>
      <c r="M52">
        <f t="shared" si="0"/>
        <v>0</v>
      </c>
      <c r="N52">
        <v>1358472</v>
      </c>
      <c r="O52">
        <v>0</v>
      </c>
      <c r="P52">
        <v>1358472</v>
      </c>
      <c r="Q52">
        <v>0</v>
      </c>
      <c r="R52">
        <v>0</v>
      </c>
      <c r="S52">
        <v>0</v>
      </c>
      <c r="T52">
        <v>0</v>
      </c>
      <c r="U52">
        <f t="shared" si="1"/>
        <v>0</v>
      </c>
      <c r="V52">
        <v>1358472</v>
      </c>
      <c r="W52">
        <v>0</v>
      </c>
      <c r="X52">
        <v>968748</v>
      </c>
      <c r="Y52">
        <v>0</v>
      </c>
      <c r="Z52">
        <v>0</v>
      </c>
      <c r="AA52">
        <f t="shared" si="2"/>
        <v>0</v>
      </c>
      <c r="AB52">
        <v>968748</v>
      </c>
      <c r="AC52">
        <v>0</v>
      </c>
      <c r="AD52">
        <v>3685692</v>
      </c>
    </row>
    <row r="240" spans="1:29" x14ac:dyDescent="0.55000000000000004">
      <c r="A240" s="2"/>
      <c r="C240" s="2"/>
      <c r="H240" s="2">
        <f>SUBTOTAL(9,H5:H239)</f>
        <v>18379667721</v>
      </c>
      <c r="M240" s="2">
        <f>SUBTOTAL(9,M5:M239)</f>
        <v>4442666337</v>
      </c>
      <c r="N240" s="2">
        <f>SUBTOTAL(9,N5:N239)</f>
        <v>12020827384</v>
      </c>
      <c r="O240" s="2">
        <f>SUBTOTAL(9,O5:O239)</f>
        <v>1916174000</v>
      </c>
      <c r="P240" s="2">
        <f>SUBTOTAL(9,P5:P239)</f>
        <v>26297378684</v>
      </c>
      <c r="U240" s="2">
        <f>SUBTOTAL(9,U5:U239)</f>
        <v>9180047668</v>
      </c>
      <c r="V240" s="2">
        <f>SUBTOTAL(9,V5:V239)</f>
        <v>15567913016</v>
      </c>
      <c r="W240" s="2">
        <f>SUBTOTAL(9,W5:W239)</f>
        <v>1549418000</v>
      </c>
      <c r="X240" s="2">
        <f>SUBTOTAL(9,X5:X239)</f>
        <v>26512394869</v>
      </c>
      <c r="AA240" s="2">
        <f>SUBTOTAL(9,AA5:AA239)</f>
        <v>9423965239</v>
      </c>
      <c r="AB240" s="2">
        <f>SUBTOTAL(9,AB5:AB239)</f>
        <v>15236766630</v>
      </c>
      <c r="AC240" s="2">
        <f>SUBTOTAL(9,AC5:AC239)</f>
        <v>1851663000</v>
      </c>
    </row>
  </sheetData>
  <autoFilter ref="A4:AF52" xr:uid="{1F7A585C-8D39-4F8D-AC31-CB9CA2D14EBA}">
    <filterColumn colId="5">
      <filters blank="1"/>
    </filterColumn>
  </autoFilter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C67AE-DDD9-46D7-9889-01E7EA65CABB}">
  <dimension ref="A1:Q53"/>
  <sheetViews>
    <sheetView zoomScale="70" zoomScaleNormal="70" workbookViewId="0">
      <pane ySplit="4" topLeftCell="A32" activePane="bottomLeft" state="frozen"/>
      <selection activeCell="M37" sqref="M37"/>
      <selection pane="bottomLeft" activeCell="M37" sqref="M37"/>
    </sheetView>
  </sheetViews>
  <sheetFormatPr defaultRowHeight="18" x14ac:dyDescent="0.55000000000000004"/>
  <cols>
    <col min="1" max="1" width="3.1640625" customWidth="1"/>
    <col min="2" max="4" width="10.4140625" customWidth="1"/>
    <col min="5" max="5" width="41" customWidth="1"/>
    <col min="6" max="17" width="10.9140625" customWidth="1"/>
  </cols>
  <sheetData>
    <row r="1" spans="1:17" x14ac:dyDescent="0.55000000000000004">
      <c r="E1" s="6" t="s">
        <v>147</v>
      </c>
      <c r="F1" t="s">
        <v>131</v>
      </c>
    </row>
    <row r="2" spans="1:17" x14ac:dyDescent="0.55000000000000004">
      <c r="Q2" s="6" t="s">
        <v>132</v>
      </c>
    </row>
    <row r="3" spans="1:17" x14ac:dyDescent="0.55000000000000004">
      <c r="A3" t="s">
        <v>133</v>
      </c>
      <c r="B3" t="s">
        <v>4</v>
      </c>
      <c r="C3" t="s">
        <v>5</v>
      </c>
      <c r="D3" t="s">
        <v>13</v>
      </c>
      <c r="E3" t="s">
        <v>134</v>
      </c>
      <c r="F3" t="s">
        <v>135</v>
      </c>
      <c r="J3" t="s">
        <v>136</v>
      </c>
      <c r="N3" t="s">
        <v>137</v>
      </c>
    </row>
    <row r="4" spans="1:17" x14ac:dyDescent="0.55000000000000004">
      <c r="F4" t="s">
        <v>138</v>
      </c>
      <c r="G4" t="s">
        <v>129</v>
      </c>
      <c r="H4" t="s">
        <v>139</v>
      </c>
      <c r="I4" t="s">
        <v>140</v>
      </c>
      <c r="J4" t="s">
        <v>138</v>
      </c>
      <c r="K4" t="s">
        <v>129</v>
      </c>
      <c r="L4" t="s">
        <v>139</v>
      </c>
      <c r="M4" t="s">
        <v>140</v>
      </c>
      <c r="N4" t="s">
        <v>138</v>
      </c>
      <c r="O4" t="s">
        <v>129</v>
      </c>
      <c r="P4" t="s">
        <v>139</v>
      </c>
      <c r="Q4" t="s">
        <v>140</v>
      </c>
    </row>
    <row r="5" spans="1:17" x14ac:dyDescent="0.55000000000000004">
      <c r="A5">
        <v>1</v>
      </c>
      <c r="B5" t="str">
        <f>準備1!A5</f>
        <v>警察庁</v>
      </c>
      <c r="C5" t="str">
        <f>準備1!B5</f>
        <v>A000852</v>
      </c>
      <c r="D5" t="str">
        <f>IF(準備1!$F5="○","○","")</f>
        <v/>
      </c>
      <c r="E5" t="str">
        <f>準備1!C5</f>
        <v>国家公務員ＩＣカードシステム</v>
      </c>
      <c r="F5">
        <f>IF(準備1!H5=0,"-",ROUND(準備1!H5,-6)/1000000)</f>
        <v>1</v>
      </c>
      <c r="G5" t="str">
        <f>IF(準備1!M5=0,"-",ROUND(準備1!M5,-6)/1000000)</f>
        <v>-</v>
      </c>
      <c r="H5">
        <f>IF(準備1!N5=0,"-",ROUND(準備1!N5,-6)/1000000)</f>
        <v>1</v>
      </c>
      <c r="I5" t="str">
        <f>IF(準備1!O5=0,"-",ROUND(準備1!O5,-6)/1000000)</f>
        <v>-</v>
      </c>
      <c r="J5">
        <f>IF(準備1!P5=0,"-",ROUND(準備1!P5,-6)/1000000)</f>
        <v>1</v>
      </c>
      <c r="K5" t="str">
        <f>IF(準備1!U5=0,"-",ROUND(準備1!U5,-6)/1000000)</f>
        <v>-</v>
      </c>
      <c r="L5">
        <f>IF(準備1!V5=0,"-",ROUND(準備1!V5,-6)/1000000)</f>
        <v>1</v>
      </c>
      <c r="M5" t="str">
        <f>IF(準備1!W5=0,"-",ROUND(準備1!W5,-6)/1000000)</f>
        <v>-</v>
      </c>
      <c r="N5">
        <f>IF(準備1!X5=0,"-",ROUND(準備1!X5,-6)/1000000)</f>
        <v>1</v>
      </c>
      <c r="O5" t="str">
        <f>IF(準備1!AA5=0,"-",ROUND(準備1!AA5,-6)/1000000)</f>
        <v>-</v>
      </c>
      <c r="P5">
        <f>IF(準備1!AB5=0,"-",ROUND(準備1!AB5,-6)/1000000)</f>
        <v>1</v>
      </c>
      <c r="Q5" t="str">
        <f>IF(準備1!AC5=0,"-",ROUND(準備1!AC5,-6)/1000000)</f>
        <v>-</v>
      </c>
    </row>
    <row r="6" spans="1:17" x14ac:dyDescent="0.55000000000000004">
      <c r="A6">
        <v>2</v>
      </c>
      <c r="B6" t="str">
        <f>準備1!A6</f>
        <v>警察庁</v>
      </c>
      <c r="C6" t="str">
        <f>準備1!B6</f>
        <v>A000863</v>
      </c>
      <c r="D6" t="str">
        <f>IF(準備1!$F6="○","○","")</f>
        <v/>
      </c>
      <c r="E6" t="str">
        <f>準備1!C6</f>
        <v>ＤＮＡ型鑑定支援装置</v>
      </c>
      <c r="F6">
        <f>IF(準備1!H6=0,"-",ROUND(準備1!H6,-6)/1000000)</f>
        <v>20</v>
      </c>
      <c r="G6" t="str">
        <f>IF(準備1!M6=0,"-",ROUND(準備1!M6,-6)/1000000)</f>
        <v>-</v>
      </c>
      <c r="H6">
        <f>IF(準備1!N6=0,"-",ROUND(準備1!N6,-6)/1000000)</f>
        <v>20</v>
      </c>
      <c r="I6" t="str">
        <f>IF(準備1!O6=0,"-",ROUND(準備1!O6,-6)/1000000)</f>
        <v>-</v>
      </c>
      <c r="J6" t="str">
        <f>IF(準備1!P6=0,"-",ROUND(準備1!P6,-6)/1000000)</f>
        <v>-</v>
      </c>
      <c r="K6" t="str">
        <f>IF(準備1!U6=0,"-",ROUND(準備1!U6,-6)/1000000)</f>
        <v>-</v>
      </c>
      <c r="L6" t="str">
        <f>IF(準備1!V6=0,"-",ROUND(準備1!V6,-6)/1000000)</f>
        <v>-</v>
      </c>
      <c r="M6" t="str">
        <f>IF(準備1!W6=0,"-",ROUND(準備1!W6,-6)/1000000)</f>
        <v>-</v>
      </c>
      <c r="N6">
        <f>IF(準備1!X6=0,"-",ROUND(準備1!X6,-6)/1000000)</f>
        <v>45</v>
      </c>
      <c r="O6">
        <f>IF(準備1!AA6=0,"-",ROUND(準備1!AA6,-6)/1000000)</f>
        <v>45</v>
      </c>
      <c r="P6" t="str">
        <f>IF(準備1!AB6=0,"-",ROUND(準備1!AB6,-6)/1000000)</f>
        <v>-</v>
      </c>
      <c r="Q6" t="str">
        <f>IF(準備1!AC6=0,"-",ROUND(準備1!AC6,-6)/1000000)</f>
        <v>-</v>
      </c>
    </row>
    <row r="7" spans="1:17" x14ac:dyDescent="0.55000000000000004">
      <c r="A7">
        <v>3</v>
      </c>
      <c r="B7" t="str">
        <f>準備1!A7</f>
        <v>警察庁</v>
      </c>
      <c r="C7" t="str">
        <f>準備1!B7</f>
        <v>A000874</v>
      </c>
      <c r="D7" t="str">
        <f>IF(準備1!$F7="○","○","")</f>
        <v/>
      </c>
      <c r="E7" t="str">
        <f>準備1!C7</f>
        <v>交通事故データ集計システム</v>
      </c>
      <c r="F7">
        <f>IF(準備1!H7=0,"-",ROUND(準備1!H7,-6)/1000000)</f>
        <v>2</v>
      </c>
      <c r="G7" t="str">
        <f>IF(準備1!M7=0,"-",ROUND(準備1!M7,-6)/1000000)</f>
        <v>-</v>
      </c>
      <c r="H7">
        <f>IF(準備1!N7=0,"-",ROUND(準備1!N7,-6)/1000000)</f>
        <v>2</v>
      </c>
      <c r="I7" t="str">
        <f>IF(準備1!O7=0,"-",ROUND(準備1!O7,-6)/1000000)</f>
        <v>-</v>
      </c>
      <c r="J7">
        <f>IF(準備1!P7=0,"-",ROUND(準備1!P7,-6)/1000000)</f>
        <v>2</v>
      </c>
      <c r="K7" t="str">
        <f>IF(準備1!U7=0,"-",ROUND(準備1!U7,-6)/1000000)</f>
        <v>-</v>
      </c>
      <c r="L7">
        <f>IF(準備1!V7=0,"-",ROUND(準備1!V7,-6)/1000000)</f>
        <v>2</v>
      </c>
      <c r="M7" t="str">
        <f>IF(準備1!W7=0,"-",ROUND(準備1!W7,-6)/1000000)</f>
        <v>-</v>
      </c>
      <c r="N7">
        <f>IF(準備1!X7=0,"-",ROUND(準備1!X7,-6)/1000000)</f>
        <v>4</v>
      </c>
      <c r="O7" t="str">
        <f>IF(準備1!AA7=0,"-",ROUND(準備1!AA7,-6)/1000000)</f>
        <v>-</v>
      </c>
      <c r="P7">
        <f>IF(準備1!AB7=0,"-",ROUND(準備1!AB7,-6)/1000000)</f>
        <v>4</v>
      </c>
      <c r="Q7" t="str">
        <f>IF(準備1!AC7=0,"-",ROUND(準備1!AC7,-6)/1000000)</f>
        <v>-</v>
      </c>
    </row>
    <row r="8" spans="1:17" x14ac:dyDescent="0.55000000000000004">
      <c r="A8">
        <v>4</v>
      </c>
      <c r="B8" t="str">
        <f>準備1!A8</f>
        <v>警察庁</v>
      </c>
      <c r="C8" t="str">
        <f>準備1!B8</f>
        <v>A000896</v>
      </c>
      <c r="D8" t="str">
        <f>IF(準備1!$F8="○","○","")</f>
        <v/>
      </c>
      <c r="E8" t="str">
        <f>準備1!C8</f>
        <v>全国的情報処理センター用電子計算機</v>
      </c>
      <c r="F8">
        <f>IF(準備1!H8=0,"-",ROUND(準備1!H8,-6)/1000000)</f>
        <v>2074</v>
      </c>
      <c r="G8" t="str">
        <f>IF(準備1!M8=0,"-",ROUND(準備1!M8,-6)/1000000)</f>
        <v>-</v>
      </c>
      <c r="H8">
        <f>IF(準備1!N8=0,"-",ROUND(準備1!N8,-6)/1000000)</f>
        <v>2074</v>
      </c>
      <c r="I8" t="str">
        <f>IF(準備1!O8=0,"-",ROUND(準備1!O8,-6)/1000000)</f>
        <v>-</v>
      </c>
      <c r="J8">
        <f>IF(準備1!P8=0,"-",ROUND(準備1!P8,-6)/1000000)</f>
        <v>3092</v>
      </c>
      <c r="K8">
        <f>IF(準備1!U8=0,"-",ROUND(準備1!U8,-6)/1000000)</f>
        <v>1046</v>
      </c>
      <c r="L8">
        <f>IF(準備1!V8=0,"-",ROUND(準備1!V8,-6)/1000000)</f>
        <v>2045</v>
      </c>
      <c r="M8" t="str">
        <f>IF(準備1!W8=0,"-",ROUND(準備1!W8,-6)/1000000)</f>
        <v>-</v>
      </c>
      <c r="N8">
        <f>IF(準備1!X8=0,"-",ROUND(準備1!X8,-6)/1000000)</f>
        <v>3958</v>
      </c>
      <c r="O8">
        <f>IF(準備1!AA8=0,"-",ROUND(準備1!AA8,-6)/1000000)</f>
        <v>1923</v>
      </c>
      <c r="P8">
        <f>IF(準備1!AB8=0,"-",ROUND(準備1!AB8,-6)/1000000)</f>
        <v>2035</v>
      </c>
      <c r="Q8" t="str">
        <f>IF(準備1!AC8=0,"-",ROUND(準備1!AC8,-6)/1000000)</f>
        <v>-</v>
      </c>
    </row>
    <row r="9" spans="1:17" x14ac:dyDescent="0.55000000000000004">
      <c r="A9">
        <v>5</v>
      </c>
      <c r="B9" t="str">
        <f>準備1!A9</f>
        <v>警察庁</v>
      </c>
      <c r="C9" t="str">
        <f>準備1!B9</f>
        <v>A000911</v>
      </c>
      <c r="D9" t="str">
        <f>IF(準備1!$F9="○","○","")</f>
        <v/>
      </c>
      <c r="E9" t="str">
        <f>準備1!C9</f>
        <v>運転者管理システム（汎用機）</v>
      </c>
      <c r="F9">
        <f>IF(準備1!H9=0,"-",ROUND(準備1!H9,-6)/1000000)</f>
        <v>665</v>
      </c>
      <c r="G9">
        <f>IF(準備1!M9=0,"-",ROUND(準備1!M9,-6)/1000000)</f>
        <v>142</v>
      </c>
      <c r="H9">
        <f>IF(準備1!N9=0,"-",ROUND(準備1!N9,-6)/1000000)</f>
        <v>523</v>
      </c>
      <c r="I9" t="str">
        <f>IF(準備1!O9=0,"-",ROUND(準備1!O9,-6)/1000000)</f>
        <v>-</v>
      </c>
      <c r="J9">
        <f>IF(準備1!P9=0,"-",ROUND(準備1!P9,-6)/1000000)</f>
        <v>901</v>
      </c>
      <c r="K9">
        <f>IF(準備1!U9=0,"-",ROUND(準備1!U9,-6)/1000000)</f>
        <v>124</v>
      </c>
      <c r="L9">
        <f>IF(準備1!V9=0,"-",ROUND(準備1!V9,-6)/1000000)</f>
        <v>778</v>
      </c>
      <c r="M9" t="str">
        <f>IF(準備1!W9=0,"-",ROUND(準備1!W9,-6)/1000000)</f>
        <v>-</v>
      </c>
      <c r="N9">
        <f>IF(準備1!X9=0,"-",ROUND(準備1!X9,-6)/1000000)</f>
        <v>847</v>
      </c>
      <c r="O9">
        <f>IF(準備1!AA9=0,"-",ROUND(準備1!AA9,-6)/1000000)</f>
        <v>70</v>
      </c>
      <c r="P9">
        <f>IF(準備1!AB9=0,"-",ROUND(準備1!AB9,-6)/1000000)</f>
        <v>777</v>
      </c>
      <c r="Q9" t="str">
        <f>IF(準備1!AC9=0,"-",ROUND(準備1!AC9,-6)/1000000)</f>
        <v>-</v>
      </c>
    </row>
    <row r="10" spans="1:17" x14ac:dyDescent="0.55000000000000004">
      <c r="A10">
        <v>6</v>
      </c>
      <c r="B10" t="str">
        <f>準備1!A10</f>
        <v>警察庁</v>
      </c>
      <c r="C10" t="str">
        <f>準備1!B10</f>
        <v>A000922</v>
      </c>
      <c r="D10" t="str">
        <f>IF(準備1!$F10="○","○","")</f>
        <v/>
      </c>
      <c r="E10" t="str">
        <f>準備1!C10</f>
        <v>運転免許証認証局</v>
      </c>
      <c r="F10">
        <f>IF(準備1!H10=0,"-",ROUND(準備1!H10,-6)/1000000)</f>
        <v>38</v>
      </c>
      <c r="G10" t="str">
        <f>IF(準備1!M10=0,"-",ROUND(準備1!M10,-6)/1000000)</f>
        <v>-</v>
      </c>
      <c r="H10">
        <f>IF(準備1!N10=0,"-",ROUND(準備1!N10,-6)/1000000)</f>
        <v>38</v>
      </c>
      <c r="I10" t="str">
        <f>IF(準備1!O10=0,"-",ROUND(準備1!O10,-6)/1000000)</f>
        <v>-</v>
      </c>
      <c r="J10">
        <f>IF(準備1!P10=0,"-",ROUND(準備1!P10,-6)/1000000)</f>
        <v>38</v>
      </c>
      <c r="K10" t="str">
        <f>IF(準備1!U10=0,"-",ROUND(準備1!U10,-6)/1000000)</f>
        <v>-</v>
      </c>
      <c r="L10">
        <f>IF(準備1!V10=0,"-",ROUND(準備1!V10,-6)/1000000)</f>
        <v>38</v>
      </c>
      <c r="M10" t="str">
        <f>IF(準備1!W10=0,"-",ROUND(準備1!W10,-6)/1000000)</f>
        <v>-</v>
      </c>
      <c r="N10">
        <f>IF(準備1!X10=0,"-",ROUND(準備1!X10,-6)/1000000)</f>
        <v>277</v>
      </c>
      <c r="O10">
        <f>IF(準備1!AA10=0,"-",ROUND(準備1!AA10,-6)/1000000)</f>
        <v>239</v>
      </c>
      <c r="P10">
        <f>IF(準備1!AB10=0,"-",ROUND(準備1!AB10,-6)/1000000)</f>
        <v>38</v>
      </c>
      <c r="Q10" t="str">
        <f>IF(準備1!AC10=0,"-",ROUND(準備1!AC10,-6)/1000000)</f>
        <v>-</v>
      </c>
    </row>
    <row r="11" spans="1:17" x14ac:dyDescent="0.55000000000000004">
      <c r="A11">
        <v>7</v>
      </c>
      <c r="B11" t="str">
        <f>準備1!A11</f>
        <v>警察庁</v>
      </c>
      <c r="C11" t="str">
        <f>準備1!B11</f>
        <v>A000933</v>
      </c>
      <c r="D11" t="str">
        <f>IF(準備1!$F11="○","○","")</f>
        <v/>
      </c>
      <c r="E11" t="str">
        <f>準備1!C11</f>
        <v>行政情報管理システム</v>
      </c>
      <c r="F11">
        <f>IF(準備1!H11=0,"-",ROUND(準備1!H11,-6)/1000000)</f>
        <v>68</v>
      </c>
      <c r="G11">
        <f>IF(準備1!M11=0,"-",ROUND(準備1!M11,-6)/1000000)</f>
        <v>10</v>
      </c>
      <c r="H11">
        <f>IF(準備1!N11=0,"-",ROUND(準備1!N11,-6)/1000000)</f>
        <v>58</v>
      </c>
      <c r="I11" t="str">
        <f>IF(準備1!O11=0,"-",ROUND(準備1!O11,-6)/1000000)</f>
        <v>-</v>
      </c>
      <c r="J11">
        <f>IF(準備1!P11=0,"-",ROUND(準備1!P11,-6)/1000000)</f>
        <v>819</v>
      </c>
      <c r="K11">
        <f>IF(準備1!U11=0,"-",ROUND(準備1!U11,-6)/1000000)</f>
        <v>761</v>
      </c>
      <c r="L11">
        <f>IF(準備1!V11=0,"-",ROUND(準備1!V11,-6)/1000000)</f>
        <v>58</v>
      </c>
      <c r="M11" t="str">
        <f>IF(準備1!W11=0,"-",ROUND(準備1!W11,-6)/1000000)</f>
        <v>-</v>
      </c>
      <c r="N11">
        <f>IF(準備1!X11=0,"-",ROUND(準備1!X11,-6)/1000000)</f>
        <v>871</v>
      </c>
      <c r="O11">
        <f>IF(準備1!AA11=0,"-",ROUND(準備1!AA11,-6)/1000000)</f>
        <v>807</v>
      </c>
      <c r="P11">
        <f>IF(準備1!AB11=0,"-",ROUND(準備1!AB11,-6)/1000000)</f>
        <v>64</v>
      </c>
      <c r="Q11" t="str">
        <f>IF(準備1!AC11=0,"-",ROUND(準備1!AC11,-6)/1000000)</f>
        <v>-</v>
      </c>
    </row>
    <row r="12" spans="1:17" x14ac:dyDescent="0.55000000000000004">
      <c r="A12">
        <v>8</v>
      </c>
      <c r="B12" t="str">
        <f>準備1!A12</f>
        <v>警察庁</v>
      </c>
      <c r="C12" t="str">
        <f>準備1!B12</f>
        <v>A000944</v>
      </c>
      <c r="D12" t="str">
        <f>IF(準備1!$F12="○","○","")</f>
        <v/>
      </c>
      <c r="E12" t="str">
        <f>準備1!C12</f>
        <v>警察総合捜査情報システム</v>
      </c>
      <c r="F12">
        <f>IF(準備1!H12=0,"-",ROUND(準備1!H12,-6)/1000000)</f>
        <v>1744</v>
      </c>
      <c r="G12" t="str">
        <f>IF(準備1!M12=0,"-",ROUND(準備1!M12,-6)/1000000)</f>
        <v>-</v>
      </c>
      <c r="H12">
        <f>IF(準備1!N12=0,"-",ROUND(準備1!N12,-6)/1000000)</f>
        <v>1744</v>
      </c>
      <c r="I12" t="str">
        <f>IF(準備1!O12=0,"-",ROUND(準備1!O12,-6)/1000000)</f>
        <v>-</v>
      </c>
      <c r="J12">
        <f>IF(準備1!P12=0,"-",ROUND(準備1!P12,-6)/1000000)</f>
        <v>3000</v>
      </c>
      <c r="K12">
        <f>IF(準備1!U12=0,"-",ROUND(準備1!U12,-6)/1000000)</f>
        <v>1256</v>
      </c>
      <c r="L12">
        <f>IF(準備1!V12=0,"-",ROUND(準備1!V12,-6)/1000000)</f>
        <v>1744</v>
      </c>
      <c r="M12" t="str">
        <f>IF(準備1!W12=0,"-",ROUND(準備1!W12,-6)/1000000)</f>
        <v>-</v>
      </c>
      <c r="N12">
        <f>IF(準備1!X12=0,"-",ROUND(準備1!X12,-6)/1000000)</f>
        <v>3382</v>
      </c>
      <c r="O12">
        <f>IF(準備1!AA12=0,"-",ROUND(準備1!AA12,-6)/1000000)</f>
        <v>1705</v>
      </c>
      <c r="P12">
        <f>IF(準備1!AB12=0,"-",ROUND(準備1!AB12,-6)/1000000)</f>
        <v>1676</v>
      </c>
      <c r="Q12" t="str">
        <f>IF(準備1!AC12=0,"-",ROUND(準備1!AC12,-6)/1000000)</f>
        <v>-</v>
      </c>
    </row>
    <row r="13" spans="1:17" x14ac:dyDescent="0.55000000000000004">
      <c r="A13">
        <v>9</v>
      </c>
      <c r="B13" t="str">
        <f>準備1!A13</f>
        <v>警察庁</v>
      </c>
      <c r="C13" t="str">
        <f>準備1!B13</f>
        <v>A000955</v>
      </c>
      <c r="D13" t="str">
        <f>IF(準備1!$F13="○","○","")</f>
        <v/>
      </c>
      <c r="E13" t="str">
        <f>準備1!C13</f>
        <v>指掌紋自動識別システム</v>
      </c>
      <c r="F13">
        <f>IF(準備1!H13=0,"-",ROUND(準備1!H13,-6)/1000000)</f>
        <v>3474</v>
      </c>
      <c r="G13" t="str">
        <f>IF(準備1!M13=0,"-",ROUND(準備1!M13,-6)/1000000)</f>
        <v>-</v>
      </c>
      <c r="H13">
        <f>IF(準備1!N13=0,"-",ROUND(準備1!N13,-6)/1000000)</f>
        <v>3474</v>
      </c>
      <c r="I13" t="str">
        <f>IF(準備1!O13=0,"-",ROUND(準備1!O13,-6)/1000000)</f>
        <v>-</v>
      </c>
      <c r="J13">
        <f>IF(準備1!P13=0,"-",ROUND(準備1!P13,-6)/1000000)</f>
        <v>3711</v>
      </c>
      <c r="K13">
        <f>IF(準備1!U13=0,"-",ROUND(準備1!U13,-6)/1000000)</f>
        <v>224</v>
      </c>
      <c r="L13">
        <f>IF(準備1!V13=0,"-",ROUND(準備1!V13,-6)/1000000)</f>
        <v>3487</v>
      </c>
      <c r="M13" t="str">
        <f>IF(準備1!W13=0,"-",ROUND(準備1!W13,-6)/1000000)</f>
        <v>-</v>
      </c>
      <c r="N13">
        <f>IF(準備1!X13=0,"-",ROUND(準備1!X13,-6)/1000000)</f>
        <v>3842</v>
      </c>
      <c r="O13">
        <f>IF(準備1!AA13=0,"-",ROUND(準備1!AA13,-6)/1000000)</f>
        <v>434</v>
      </c>
      <c r="P13">
        <f>IF(準備1!AB13=0,"-",ROUND(準備1!AB13,-6)/1000000)</f>
        <v>3408</v>
      </c>
      <c r="Q13" t="str">
        <f>IF(準備1!AC13=0,"-",ROUND(準備1!AC13,-6)/1000000)</f>
        <v>-</v>
      </c>
    </row>
    <row r="14" spans="1:17" x14ac:dyDescent="0.55000000000000004">
      <c r="A14">
        <v>10</v>
      </c>
      <c r="B14" t="str">
        <f>準備1!A14</f>
        <v>警察庁</v>
      </c>
      <c r="C14" t="str">
        <f>準備1!B14</f>
        <v>A000999</v>
      </c>
      <c r="D14" t="str">
        <f>IF(準備1!$F14="○","○","")</f>
        <v/>
      </c>
      <c r="E14" t="str">
        <f>準備1!C14</f>
        <v>警察庁ＷＡＮシステム</v>
      </c>
      <c r="F14">
        <f>IF(準備1!H14=0,"-",ROUND(準備1!H14,-6)/1000000)</f>
        <v>1409</v>
      </c>
      <c r="G14">
        <f>IF(準備1!M14=0,"-",ROUND(準備1!M14,-6)/1000000)</f>
        <v>279</v>
      </c>
      <c r="H14">
        <f>IF(準備1!N14=0,"-",ROUND(準備1!N14,-6)/1000000)</f>
        <v>1130</v>
      </c>
      <c r="I14" t="str">
        <f>IF(準備1!O14=0,"-",ROUND(準備1!O14,-6)/1000000)</f>
        <v>-</v>
      </c>
      <c r="J14">
        <f>IF(準備1!P14=0,"-",ROUND(準備1!P14,-6)/1000000)</f>
        <v>1767</v>
      </c>
      <c r="K14">
        <f>IF(準備1!U14=0,"-",ROUND(準備1!U14,-6)/1000000)</f>
        <v>633</v>
      </c>
      <c r="L14">
        <f>IF(準備1!V14=0,"-",ROUND(準備1!V14,-6)/1000000)</f>
        <v>1134</v>
      </c>
      <c r="M14" t="str">
        <f>IF(準備1!W14=0,"-",ROUND(準備1!W14,-6)/1000000)</f>
        <v>-</v>
      </c>
      <c r="N14">
        <f>IF(準備1!X14=0,"-",ROUND(準備1!X14,-6)/1000000)</f>
        <v>1197</v>
      </c>
      <c r="O14">
        <f>IF(準備1!AA14=0,"-",ROUND(準備1!AA14,-6)/1000000)</f>
        <v>11</v>
      </c>
      <c r="P14">
        <f>IF(準備1!AB14=0,"-",ROUND(準備1!AB14,-6)/1000000)</f>
        <v>1186</v>
      </c>
      <c r="Q14" t="str">
        <f>IF(準備1!AC14=0,"-",ROUND(準備1!AC14,-6)/1000000)</f>
        <v>-</v>
      </c>
    </row>
    <row r="15" spans="1:17" x14ac:dyDescent="0.55000000000000004">
      <c r="A15">
        <v>11</v>
      </c>
      <c r="B15" t="str">
        <f>準備1!A15</f>
        <v>警察庁</v>
      </c>
      <c r="C15" t="str">
        <f>準備1!B15</f>
        <v>A001037</v>
      </c>
      <c r="D15" t="str">
        <f>IF(準備1!$F15="○","○","")</f>
        <v/>
      </c>
      <c r="E15" t="str">
        <f>準備1!C15</f>
        <v>オープンネットワークシステム</v>
      </c>
      <c r="F15">
        <f>IF(準備1!H15=0,"-",ROUND(準備1!H15,-6)/1000000)</f>
        <v>2002</v>
      </c>
      <c r="G15">
        <f>IF(準備1!M15=0,"-",ROUND(準備1!M15,-6)/1000000)</f>
        <v>1029</v>
      </c>
      <c r="H15">
        <f>IF(準備1!N15=0,"-",ROUND(準備1!N15,-6)/1000000)</f>
        <v>973</v>
      </c>
      <c r="I15" t="str">
        <f>IF(準備1!O15=0,"-",ROUND(準備1!O15,-6)/1000000)</f>
        <v>-</v>
      </c>
      <c r="J15">
        <f>IF(準備1!P15=0,"-",ROUND(準備1!P15,-6)/1000000)</f>
        <v>1235</v>
      </c>
      <c r="K15">
        <f>IF(準備1!U15=0,"-",ROUND(準備1!U15,-6)/1000000)</f>
        <v>129</v>
      </c>
      <c r="L15">
        <f>IF(準備1!V15=0,"-",ROUND(準備1!V15,-6)/1000000)</f>
        <v>1106</v>
      </c>
      <c r="M15" t="str">
        <f>IF(準備1!W15=0,"-",ROUND(準備1!W15,-6)/1000000)</f>
        <v>-</v>
      </c>
      <c r="N15">
        <f>IF(準備1!X15=0,"-",ROUND(準備1!X15,-6)/1000000)</f>
        <v>1067</v>
      </c>
      <c r="O15" t="str">
        <f>IF(準備1!AA15=0,"-",ROUND(準備1!AA15,-6)/1000000)</f>
        <v>-</v>
      </c>
      <c r="P15">
        <f>IF(準備1!AB15=0,"-",ROUND(準備1!AB15,-6)/1000000)</f>
        <v>1067</v>
      </c>
      <c r="Q15" t="str">
        <f>IF(準備1!AC15=0,"-",ROUND(準備1!AC15,-6)/1000000)</f>
        <v>-</v>
      </c>
    </row>
    <row r="16" spans="1:17" x14ac:dyDescent="0.55000000000000004">
      <c r="A16">
        <v>12</v>
      </c>
      <c r="B16" t="str">
        <f>準備1!A16</f>
        <v>警察庁</v>
      </c>
      <c r="C16" t="str">
        <f>準備1!B16</f>
        <v>A001048</v>
      </c>
      <c r="D16" t="str">
        <f>IF(準備1!$F16="○","○","")</f>
        <v/>
      </c>
      <c r="E16" t="str">
        <f>準備1!C16</f>
        <v>受付システム</v>
      </c>
      <c r="F16">
        <f>IF(準備1!H16=0,"-",ROUND(準備1!H16,-6)/1000000)</f>
        <v>27</v>
      </c>
      <c r="G16" t="str">
        <f>IF(準備1!M16=0,"-",ROUND(準備1!M16,-6)/1000000)</f>
        <v>-</v>
      </c>
      <c r="H16">
        <f>IF(準備1!N16=0,"-",ROUND(準備1!N16,-6)/1000000)</f>
        <v>27</v>
      </c>
      <c r="I16" t="str">
        <f>IF(準備1!O16=0,"-",ROUND(準備1!O16,-6)/1000000)</f>
        <v>-</v>
      </c>
      <c r="J16">
        <f>IF(準備1!P16=0,"-",ROUND(準備1!P16,-6)/1000000)</f>
        <v>175</v>
      </c>
      <c r="K16">
        <f>IF(準備1!U16=0,"-",ROUND(準備1!U16,-6)/1000000)</f>
        <v>147</v>
      </c>
      <c r="L16">
        <f>IF(準備1!V16=0,"-",ROUND(準備1!V16,-6)/1000000)</f>
        <v>28</v>
      </c>
      <c r="M16" t="str">
        <f>IF(準備1!W16=0,"-",ROUND(準備1!W16,-6)/1000000)</f>
        <v>-</v>
      </c>
      <c r="N16">
        <f>IF(準備1!X16=0,"-",ROUND(準備1!X16,-6)/1000000)</f>
        <v>27</v>
      </c>
      <c r="O16" t="str">
        <f>IF(準備1!AA16=0,"-",ROUND(準備1!AA16,-6)/1000000)</f>
        <v>-</v>
      </c>
      <c r="P16">
        <f>IF(準備1!AB16=0,"-",ROUND(準備1!AB16,-6)/1000000)</f>
        <v>27</v>
      </c>
      <c r="Q16" t="str">
        <f>IF(準備1!AC16=0,"-",ROUND(準備1!AC16,-6)/1000000)</f>
        <v>-</v>
      </c>
    </row>
    <row r="17" spans="1:17" x14ac:dyDescent="0.55000000000000004">
      <c r="A17">
        <v>13</v>
      </c>
      <c r="B17" t="str">
        <f>準備1!A17</f>
        <v>警察庁</v>
      </c>
      <c r="C17" t="str">
        <f>準備1!B17</f>
        <v>A001071</v>
      </c>
      <c r="D17" t="str">
        <f>IF(準備1!$F17="○","○","")</f>
        <v/>
      </c>
      <c r="E17" t="str">
        <f>準備1!C17</f>
        <v>不当要求情報管理機関支援システム</v>
      </c>
      <c r="F17">
        <f>IF(準備1!H17=0,"-",ROUND(準備1!H17,-6)/1000000)</f>
        <v>16</v>
      </c>
      <c r="G17" t="str">
        <f>IF(準備1!M17=0,"-",ROUND(準備1!M17,-6)/1000000)</f>
        <v>-</v>
      </c>
      <c r="H17">
        <f>IF(準備1!N17=0,"-",ROUND(準備1!N17,-6)/1000000)</f>
        <v>16</v>
      </c>
      <c r="I17" t="str">
        <f>IF(準備1!O17=0,"-",ROUND(準備1!O17,-6)/1000000)</f>
        <v>-</v>
      </c>
      <c r="J17">
        <f>IF(準備1!P17=0,"-",ROUND(準備1!P17,-6)/1000000)</f>
        <v>14</v>
      </c>
      <c r="K17" t="str">
        <f>IF(準備1!U17=0,"-",ROUND(準備1!U17,-6)/1000000)</f>
        <v>-</v>
      </c>
      <c r="L17">
        <f>IF(準備1!V17=0,"-",ROUND(準備1!V17,-6)/1000000)</f>
        <v>14</v>
      </c>
      <c r="M17" t="str">
        <f>IF(準備1!W17=0,"-",ROUND(準備1!W17,-6)/1000000)</f>
        <v>-</v>
      </c>
      <c r="N17">
        <f>IF(準備1!X17=0,"-",ROUND(準備1!X17,-6)/1000000)</f>
        <v>79</v>
      </c>
      <c r="O17">
        <f>IF(準備1!AA17=0,"-",ROUND(準備1!AA17,-6)/1000000)</f>
        <v>70</v>
      </c>
      <c r="P17">
        <f>IF(準備1!AB17=0,"-",ROUND(準備1!AB17,-6)/1000000)</f>
        <v>9</v>
      </c>
      <c r="Q17" t="str">
        <f>IF(準備1!AC17=0,"-",ROUND(準備1!AC17,-6)/1000000)</f>
        <v>-</v>
      </c>
    </row>
    <row r="18" spans="1:17" x14ac:dyDescent="0.55000000000000004">
      <c r="A18">
        <v>14</v>
      </c>
      <c r="B18" t="str">
        <f>準備1!A18</f>
        <v>警察庁</v>
      </c>
      <c r="C18" t="str">
        <f>準備1!B18</f>
        <v>A001082</v>
      </c>
      <c r="D18" t="str">
        <f>IF(準備1!$F18="○","○","")</f>
        <v/>
      </c>
      <c r="E18" t="str">
        <f>準備1!C18</f>
        <v>人事・給与関係業務情報システム（警察庁）</v>
      </c>
      <c r="F18">
        <f>IF(準備1!H18=0,"-",ROUND(準備1!H18,-6)/1000000)</f>
        <v>105</v>
      </c>
      <c r="G18" t="str">
        <f>IF(準備1!M18=0,"-",ROUND(準備1!M18,-6)/1000000)</f>
        <v>-</v>
      </c>
      <c r="H18">
        <f>IF(準備1!N18=0,"-",ROUND(準備1!N18,-6)/1000000)</f>
        <v>105</v>
      </c>
      <c r="I18" t="str">
        <f>IF(準備1!O18=0,"-",ROUND(準備1!O18,-6)/1000000)</f>
        <v>-</v>
      </c>
      <c r="J18">
        <f>IF(準備1!P18=0,"-",ROUND(準備1!P18,-6)/1000000)</f>
        <v>85</v>
      </c>
      <c r="K18" t="str">
        <f>IF(準備1!U18=0,"-",ROUND(準備1!U18,-6)/1000000)</f>
        <v>-</v>
      </c>
      <c r="L18">
        <f>IF(準備1!V18=0,"-",ROUND(準備1!V18,-6)/1000000)</f>
        <v>85</v>
      </c>
      <c r="M18" t="str">
        <f>IF(準備1!W18=0,"-",ROUND(準備1!W18,-6)/1000000)</f>
        <v>-</v>
      </c>
      <c r="N18">
        <f>IF(準備1!X18=0,"-",ROUND(準備1!X18,-6)/1000000)</f>
        <v>60</v>
      </c>
      <c r="O18" t="str">
        <f>IF(準備1!AA18=0,"-",ROUND(準備1!AA18,-6)/1000000)</f>
        <v>-</v>
      </c>
      <c r="P18">
        <f>IF(準備1!AB18=0,"-",ROUND(準備1!AB18,-6)/1000000)</f>
        <v>60</v>
      </c>
      <c r="Q18" t="str">
        <f>IF(準備1!AC18=0,"-",ROUND(準備1!AC18,-6)/1000000)</f>
        <v>-</v>
      </c>
    </row>
    <row r="19" spans="1:17" x14ac:dyDescent="0.55000000000000004">
      <c r="A19">
        <v>15</v>
      </c>
      <c r="B19" t="str">
        <f>準備1!A19</f>
        <v>警察庁</v>
      </c>
      <c r="C19" t="str">
        <f>準備1!B19</f>
        <v>A001093</v>
      </c>
      <c r="D19" t="str">
        <f>IF(準備1!$F19="○","○","")</f>
        <v/>
      </c>
      <c r="E19" t="str">
        <f>準備1!C19</f>
        <v>警察庁ウェブサイト</v>
      </c>
      <c r="F19">
        <f>IF(準備1!H19=0,"-",ROUND(準備1!H19,-6)/1000000)</f>
        <v>73</v>
      </c>
      <c r="G19">
        <f>IF(準備1!M19=0,"-",ROUND(準備1!M19,-6)/1000000)</f>
        <v>42</v>
      </c>
      <c r="H19">
        <f>IF(準備1!N19=0,"-",ROUND(準備1!N19,-6)/1000000)</f>
        <v>31</v>
      </c>
      <c r="I19" t="str">
        <f>IF(準備1!O19=0,"-",ROUND(準備1!O19,-6)/1000000)</f>
        <v>-</v>
      </c>
      <c r="J19">
        <f>IF(準備1!P19=0,"-",ROUND(準備1!P19,-6)/1000000)</f>
        <v>13</v>
      </c>
      <c r="K19" t="str">
        <f>IF(準備1!U19=0,"-",ROUND(準備1!U19,-6)/1000000)</f>
        <v>-</v>
      </c>
      <c r="L19">
        <f>IF(準備1!V19=0,"-",ROUND(準備1!V19,-6)/1000000)</f>
        <v>13</v>
      </c>
      <c r="M19" t="str">
        <f>IF(準備1!W19=0,"-",ROUND(準備1!W19,-6)/1000000)</f>
        <v>-</v>
      </c>
      <c r="N19">
        <f>IF(準備1!X19=0,"-",ROUND(準備1!X19,-6)/1000000)</f>
        <v>13</v>
      </c>
      <c r="O19" t="str">
        <f>IF(準備1!AA19=0,"-",ROUND(準備1!AA19,-6)/1000000)</f>
        <v>-</v>
      </c>
      <c r="P19">
        <f>IF(準備1!AB19=0,"-",ROUND(準備1!AB19,-6)/1000000)</f>
        <v>13</v>
      </c>
      <c r="Q19" t="str">
        <f>IF(準備1!AC19=0,"-",ROUND(準備1!AC19,-6)/1000000)</f>
        <v>-</v>
      </c>
    </row>
    <row r="20" spans="1:17" x14ac:dyDescent="0.55000000000000004">
      <c r="A20">
        <v>16</v>
      </c>
      <c r="B20" t="str">
        <f>準備1!A20</f>
        <v>警察庁</v>
      </c>
      <c r="C20" t="str">
        <f>準備1!B20</f>
        <v>A001107</v>
      </c>
      <c r="D20" t="str">
        <f>IF(準備1!$F20="○","○","")</f>
        <v/>
      </c>
      <c r="E20" t="str">
        <f>準備1!C20</f>
        <v>ワールドワイド電子メールシステム</v>
      </c>
      <c r="F20">
        <f>IF(準備1!H20=0,"-",ROUND(準備1!H20,-6)/1000000)</f>
        <v>9</v>
      </c>
      <c r="G20" t="str">
        <f>IF(準備1!M20=0,"-",ROUND(準備1!M20,-6)/1000000)</f>
        <v>-</v>
      </c>
      <c r="H20">
        <f>IF(準備1!N20=0,"-",ROUND(準備1!N20,-6)/1000000)</f>
        <v>9</v>
      </c>
      <c r="I20" t="str">
        <f>IF(準備1!O20=0,"-",ROUND(準備1!O20,-6)/1000000)</f>
        <v>-</v>
      </c>
      <c r="J20">
        <f>IF(準備1!P20=0,"-",ROUND(準備1!P20,-6)/1000000)</f>
        <v>10</v>
      </c>
      <c r="K20" t="str">
        <f>IF(準備1!U20=0,"-",ROUND(準備1!U20,-6)/1000000)</f>
        <v>-</v>
      </c>
      <c r="L20">
        <f>IF(準備1!V20=0,"-",ROUND(準備1!V20,-6)/1000000)</f>
        <v>10</v>
      </c>
      <c r="M20" t="str">
        <f>IF(準備1!W20=0,"-",ROUND(準備1!W20,-6)/1000000)</f>
        <v>-</v>
      </c>
      <c r="N20">
        <f>IF(準備1!X20=0,"-",ROUND(準備1!X20,-6)/1000000)</f>
        <v>10</v>
      </c>
      <c r="O20" t="str">
        <f>IF(準備1!AA20=0,"-",ROUND(準備1!AA20,-6)/1000000)</f>
        <v>-</v>
      </c>
      <c r="P20">
        <f>IF(準備1!AB20=0,"-",ROUND(準備1!AB20,-6)/1000000)</f>
        <v>10</v>
      </c>
      <c r="Q20" t="str">
        <f>IF(準備1!AC20=0,"-",ROUND(準備1!AC20,-6)/1000000)</f>
        <v>-</v>
      </c>
    </row>
    <row r="21" spans="1:17" x14ac:dyDescent="0.55000000000000004">
      <c r="A21">
        <v>17</v>
      </c>
      <c r="B21" t="str">
        <f>準備1!A21</f>
        <v>警察庁</v>
      </c>
      <c r="C21" t="str">
        <f>準備1!B21</f>
        <v>A001118</v>
      </c>
      <c r="D21" t="str">
        <f>IF(準備1!$F21="○","○","")</f>
        <v/>
      </c>
      <c r="E21" t="str">
        <f>準備1!C21</f>
        <v>ＩＣＰＯメッセージ交換システム</v>
      </c>
      <c r="F21">
        <f>IF(準備1!H21=0,"-",ROUND(準備1!H21,-6)/1000000)</f>
        <v>39</v>
      </c>
      <c r="G21" t="str">
        <f>IF(準備1!M21=0,"-",ROUND(準備1!M21,-6)/1000000)</f>
        <v>-</v>
      </c>
      <c r="H21">
        <f>IF(準備1!N21=0,"-",ROUND(準備1!N21,-6)/1000000)</f>
        <v>39</v>
      </c>
      <c r="I21" t="str">
        <f>IF(準備1!O21=0,"-",ROUND(準備1!O21,-6)/1000000)</f>
        <v>-</v>
      </c>
      <c r="J21">
        <f>IF(準備1!P21=0,"-",ROUND(準備1!P21,-6)/1000000)</f>
        <v>39</v>
      </c>
      <c r="K21" t="str">
        <f>IF(準備1!U21=0,"-",ROUND(準備1!U21,-6)/1000000)</f>
        <v>-</v>
      </c>
      <c r="L21">
        <f>IF(準備1!V21=0,"-",ROUND(準備1!V21,-6)/1000000)</f>
        <v>39</v>
      </c>
      <c r="M21" t="str">
        <f>IF(準備1!W21=0,"-",ROUND(準備1!W21,-6)/1000000)</f>
        <v>-</v>
      </c>
      <c r="N21">
        <f>IF(準備1!X21=0,"-",ROUND(準備1!X21,-6)/1000000)</f>
        <v>39</v>
      </c>
      <c r="O21" t="str">
        <f>IF(準備1!AA21=0,"-",ROUND(準備1!AA21,-6)/1000000)</f>
        <v>-</v>
      </c>
      <c r="P21">
        <f>IF(準備1!AB21=0,"-",ROUND(準備1!AB21,-6)/1000000)</f>
        <v>39</v>
      </c>
      <c r="Q21" t="str">
        <f>IF(準備1!AC21=0,"-",ROUND(準備1!AC21,-6)/1000000)</f>
        <v>-</v>
      </c>
    </row>
    <row r="22" spans="1:17" x14ac:dyDescent="0.55000000000000004">
      <c r="A22">
        <v>18</v>
      </c>
      <c r="B22" t="str">
        <f>準備1!A22</f>
        <v>警察庁</v>
      </c>
      <c r="C22" t="str">
        <f>準備1!B22</f>
        <v>A001141</v>
      </c>
      <c r="D22" t="str">
        <f>IF(準備1!$F22="○","○","")</f>
        <v/>
      </c>
      <c r="E22" t="str">
        <f>準備1!C22</f>
        <v>科学警察研究所研究用インターネット接続ＬＡＮ</v>
      </c>
      <c r="F22">
        <f>IF(準備1!H22=0,"-",ROUND(準備1!H22,-6)/1000000)</f>
        <v>36</v>
      </c>
      <c r="G22">
        <f>IF(準備1!M22=0,"-",ROUND(準備1!M22,-6)/1000000)</f>
        <v>3</v>
      </c>
      <c r="H22">
        <f>IF(準備1!N22=0,"-",ROUND(準備1!N22,-6)/1000000)</f>
        <v>33</v>
      </c>
      <c r="I22" t="str">
        <f>IF(準備1!O22=0,"-",ROUND(準備1!O22,-6)/1000000)</f>
        <v>-</v>
      </c>
      <c r="J22">
        <f>IF(準備1!P22=0,"-",ROUND(準備1!P22,-6)/1000000)</f>
        <v>31</v>
      </c>
      <c r="K22">
        <f>IF(準備1!U22=0,"-",ROUND(準備1!U22,-6)/1000000)</f>
        <v>3</v>
      </c>
      <c r="L22">
        <f>IF(準備1!V22=0,"-",ROUND(準備1!V22,-6)/1000000)</f>
        <v>28</v>
      </c>
      <c r="M22" t="str">
        <f>IF(準備1!W22=0,"-",ROUND(準備1!W22,-6)/1000000)</f>
        <v>-</v>
      </c>
      <c r="N22">
        <f>IF(準備1!X22=0,"-",ROUND(準備1!X22,-6)/1000000)</f>
        <v>36</v>
      </c>
      <c r="O22">
        <f>IF(準備1!AA22=0,"-",ROUND(準備1!AA22,-6)/1000000)</f>
        <v>3</v>
      </c>
      <c r="P22">
        <f>IF(準備1!AB22=0,"-",ROUND(準備1!AB22,-6)/1000000)</f>
        <v>33</v>
      </c>
      <c r="Q22" t="str">
        <f>IF(準備1!AC22=0,"-",ROUND(準備1!AC22,-6)/1000000)</f>
        <v>-</v>
      </c>
    </row>
    <row r="23" spans="1:17" x14ac:dyDescent="0.55000000000000004">
      <c r="A23">
        <v>19</v>
      </c>
      <c r="B23" t="str">
        <f>準備1!A23</f>
        <v>警察庁</v>
      </c>
      <c r="C23" t="str">
        <f>準備1!B23</f>
        <v>A001152</v>
      </c>
      <c r="D23" t="str">
        <f>IF(準備1!$F23="○","○","")</f>
        <v/>
      </c>
      <c r="E23" t="str">
        <f>準備1!C23</f>
        <v>鑑定管理システム</v>
      </c>
      <c r="F23">
        <f>IF(準備1!H23=0,"-",ROUND(準備1!H23,-6)/1000000)</f>
        <v>0</v>
      </c>
      <c r="G23" t="str">
        <f>IF(準備1!M23=0,"-",ROUND(準備1!M23,-6)/1000000)</f>
        <v>-</v>
      </c>
      <c r="H23">
        <f>IF(準備1!N23=0,"-",ROUND(準備1!N23,-6)/1000000)</f>
        <v>0</v>
      </c>
      <c r="I23" t="str">
        <f>IF(準備1!O23=0,"-",ROUND(準備1!O23,-6)/1000000)</f>
        <v>-</v>
      </c>
      <c r="J23">
        <f>IF(準備1!P23=0,"-",ROUND(準備1!P23,-6)/1000000)</f>
        <v>0</v>
      </c>
      <c r="K23" t="str">
        <f>IF(準備1!U23=0,"-",ROUND(準備1!U23,-6)/1000000)</f>
        <v>-</v>
      </c>
      <c r="L23">
        <f>IF(準備1!V23=0,"-",ROUND(準備1!V23,-6)/1000000)</f>
        <v>0</v>
      </c>
      <c r="M23" t="str">
        <f>IF(準備1!W23=0,"-",ROUND(準備1!W23,-6)/1000000)</f>
        <v>-</v>
      </c>
      <c r="N23">
        <f>IF(準備1!X23=0,"-",ROUND(準備1!X23,-6)/1000000)</f>
        <v>0</v>
      </c>
      <c r="O23" t="str">
        <f>IF(準備1!AA23=0,"-",ROUND(準備1!AA23,-6)/1000000)</f>
        <v>-</v>
      </c>
      <c r="P23">
        <f>IF(準備1!AB23=0,"-",ROUND(準備1!AB23,-6)/1000000)</f>
        <v>0</v>
      </c>
      <c r="Q23" t="str">
        <f>IF(準備1!AC23=0,"-",ROUND(準備1!AC23,-6)/1000000)</f>
        <v>-</v>
      </c>
    </row>
    <row r="24" spans="1:17" x14ac:dyDescent="0.55000000000000004">
      <c r="A24">
        <v>20</v>
      </c>
      <c r="B24" t="str">
        <f>準備1!A24</f>
        <v>警察庁</v>
      </c>
      <c r="C24" t="str">
        <f>準備1!B24</f>
        <v>A001163</v>
      </c>
      <c r="D24" t="str">
        <f>IF(準備1!$F24="○","○","")</f>
        <v>○</v>
      </c>
      <c r="E24" t="str">
        <f>準備1!C24</f>
        <v>護衛警備サポートシステム</v>
      </c>
      <c r="F24">
        <f>IF(準備1!H24=0,"-",ROUND(準備1!H24,-6)/1000000)</f>
        <v>1</v>
      </c>
      <c r="G24" t="str">
        <f>IF(準備1!M24=0,"-",ROUND(準備1!M24,-6)/1000000)</f>
        <v>-</v>
      </c>
      <c r="H24">
        <f>IF(準備1!N24=0,"-",ROUND(準備1!N24,-6)/1000000)</f>
        <v>1</v>
      </c>
      <c r="I24" t="str">
        <f>IF(準備1!O24=0,"-",ROUND(準備1!O24,-6)/1000000)</f>
        <v>-</v>
      </c>
      <c r="J24">
        <f>IF(準備1!P24=0,"-",ROUND(準備1!P24,-6)/1000000)</f>
        <v>10</v>
      </c>
      <c r="K24" t="str">
        <f>IF(準備1!U24=0,"-",ROUND(準備1!U24,-6)/1000000)</f>
        <v>-</v>
      </c>
      <c r="L24">
        <f>IF(準備1!V24=0,"-",ROUND(準備1!V24,-6)/1000000)</f>
        <v>10</v>
      </c>
      <c r="M24" t="str">
        <f>IF(準備1!W24=0,"-",ROUND(準備1!W24,-6)/1000000)</f>
        <v>-</v>
      </c>
      <c r="N24">
        <f>IF(準備1!X24=0,"-",ROUND(準備1!X24,-6)/1000000)</f>
        <v>11</v>
      </c>
      <c r="O24" t="str">
        <f>IF(準備1!AA24=0,"-",ROUND(準備1!AA24,-6)/1000000)</f>
        <v>-</v>
      </c>
      <c r="P24">
        <f>IF(準備1!AB24=0,"-",ROUND(準備1!AB24,-6)/1000000)</f>
        <v>11</v>
      </c>
      <c r="Q24" t="str">
        <f>IF(準備1!AC24=0,"-",ROUND(準備1!AC24,-6)/1000000)</f>
        <v>-</v>
      </c>
    </row>
    <row r="25" spans="1:17" x14ac:dyDescent="0.55000000000000004">
      <c r="A25">
        <v>21</v>
      </c>
      <c r="B25" t="str">
        <f>準備1!A25</f>
        <v>警察庁</v>
      </c>
      <c r="C25" t="str">
        <f>準備1!B25</f>
        <v>A001174</v>
      </c>
      <c r="D25" t="str">
        <f>IF(準備1!$F25="○","○","")</f>
        <v>○</v>
      </c>
      <c r="E25" t="str">
        <f>準備1!C25</f>
        <v>護衛警備システム</v>
      </c>
      <c r="F25">
        <f>IF(準備1!H25=0,"-",ROUND(準備1!H25,-6)/1000000)</f>
        <v>47</v>
      </c>
      <c r="G25">
        <f>IF(準備1!M25=0,"-",ROUND(準備1!M25,-6)/1000000)</f>
        <v>14</v>
      </c>
      <c r="H25">
        <f>IF(準備1!N25=0,"-",ROUND(準備1!N25,-6)/1000000)</f>
        <v>34</v>
      </c>
      <c r="I25" t="str">
        <f>IF(準備1!O25=0,"-",ROUND(準備1!O25,-6)/1000000)</f>
        <v>-</v>
      </c>
      <c r="J25">
        <f>IF(準備1!P25=0,"-",ROUND(準備1!P25,-6)/1000000)</f>
        <v>56</v>
      </c>
      <c r="K25" t="str">
        <f>IF(準備1!U25=0,"-",ROUND(準備1!U25,-6)/1000000)</f>
        <v>-</v>
      </c>
      <c r="L25">
        <f>IF(準備1!V25=0,"-",ROUND(準備1!V25,-6)/1000000)</f>
        <v>56</v>
      </c>
      <c r="M25" t="str">
        <f>IF(準備1!W25=0,"-",ROUND(準備1!W25,-6)/1000000)</f>
        <v>-</v>
      </c>
      <c r="N25">
        <f>IF(準備1!X25=0,"-",ROUND(準備1!X25,-6)/1000000)</f>
        <v>57</v>
      </c>
      <c r="O25" t="str">
        <f>IF(準備1!AA25=0,"-",ROUND(準備1!AA25,-6)/1000000)</f>
        <v>-</v>
      </c>
      <c r="P25">
        <f>IF(準備1!AB25=0,"-",ROUND(準備1!AB25,-6)/1000000)</f>
        <v>57</v>
      </c>
      <c r="Q25" t="str">
        <f>IF(準備1!AC25=0,"-",ROUND(準備1!AC25,-6)/1000000)</f>
        <v>-</v>
      </c>
    </row>
    <row r="26" spans="1:17" x14ac:dyDescent="0.55000000000000004">
      <c r="A26">
        <v>22</v>
      </c>
      <c r="B26" t="str">
        <f>準備1!A26</f>
        <v>警察庁</v>
      </c>
      <c r="C26" t="str">
        <f>準備1!B26</f>
        <v>A016208</v>
      </c>
      <c r="D26" t="str">
        <f>IF(準備1!$F26="○","○","")</f>
        <v/>
      </c>
      <c r="E26" t="str">
        <f>準備1!C26</f>
        <v>事前旅客情報システム及び外国人個人識別情報認証システム</v>
      </c>
      <c r="F26">
        <f>IF(準備1!H26=0,"-",ROUND(準備1!H26,-6)/1000000)</f>
        <v>703</v>
      </c>
      <c r="G26">
        <f>IF(準備1!M26=0,"-",ROUND(準備1!M26,-6)/1000000)</f>
        <v>394</v>
      </c>
      <c r="H26">
        <f>IF(準備1!N26=0,"-",ROUND(準備1!N26,-6)/1000000)</f>
        <v>309</v>
      </c>
      <c r="I26" t="str">
        <f>IF(準備1!O26=0,"-",ROUND(準備1!O26,-6)/1000000)</f>
        <v>-</v>
      </c>
      <c r="J26">
        <f>IF(準備1!P26=0,"-",ROUND(準備1!P26,-6)/1000000)</f>
        <v>850</v>
      </c>
      <c r="K26">
        <f>IF(準備1!U26=0,"-",ROUND(準備1!U26,-6)/1000000)</f>
        <v>405</v>
      </c>
      <c r="L26">
        <f>IF(準備1!V26=0,"-",ROUND(準備1!V26,-6)/1000000)</f>
        <v>445</v>
      </c>
      <c r="M26" t="str">
        <f>IF(準備1!W26=0,"-",ROUND(準備1!W26,-6)/1000000)</f>
        <v>-</v>
      </c>
      <c r="N26">
        <f>IF(準備1!X26=0,"-",ROUND(準備1!X26,-6)/1000000)</f>
        <v>544</v>
      </c>
      <c r="O26">
        <f>IF(準備1!AA26=0,"-",ROUND(準備1!AA26,-6)/1000000)</f>
        <v>363</v>
      </c>
      <c r="P26">
        <f>IF(準備1!AB26=0,"-",ROUND(準備1!AB26,-6)/1000000)</f>
        <v>181</v>
      </c>
      <c r="Q26" t="str">
        <f>IF(準備1!AC26=0,"-",ROUND(準備1!AC26,-6)/1000000)</f>
        <v>-</v>
      </c>
    </row>
    <row r="27" spans="1:17" x14ac:dyDescent="0.55000000000000004">
      <c r="A27">
        <v>23</v>
      </c>
      <c r="B27" t="str">
        <f>準備1!A27</f>
        <v>警察庁</v>
      </c>
      <c r="C27" t="str">
        <f>準備1!B27</f>
        <v>A016219</v>
      </c>
      <c r="D27" t="str">
        <f>IF(準備1!$F27="○","○","")</f>
        <v/>
      </c>
      <c r="E27" t="str">
        <f>準備1!C27</f>
        <v>組織犯罪情報管理システム及び特定金融情報データベースシステム</v>
      </c>
      <c r="F27">
        <f>IF(準備1!H27=0,"-",ROUND(準備1!H27,-6)/1000000)</f>
        <v>467</v>
      </c>
      <c r="G27" t="str">
        <f>IF(準備1!M27=0,"-",ROUND(準備1!M27,-6)/1000000)</f>
        <v>-</v>
      </c>
      <c r="H27">
        <f>IF(準備1!N27=0,"-",ROUND(準備1!N27,-6)/1000000)</f>
        <v>467</v>
      </c>
      <c r="I27" t="str">
        <f>IF(準備1!O27=0,"-",ROUND(準備1!O27,-6)/1000000)</f>
        <v>-</v>
      </c>
      <c r="J27">
        <f>IF(準備1!P27=0,"-",ROUND(準備1!P27,-6)/1000000)</f>
        <v>562</v>
      </c>
      <c r="K27">
        <f>IF(準備1!U27=0,"-",ROUND(準備1!U27,-6)/1000000)</f>
        <v>89</v>
      </c>
      <c r="L27">
        <f>IF(準備1!V27=0,"-",ROUND(準備1!V27,-6)/1000000)</f>
        <v>473</v>
      </c>
      <c r="M27" t="str">
        <f>IF(準備1!W27=0,"-",ROUND(準備1!W27,-6)/1000000)</f>
        <v>-</v>
      </c>
      <c r="N27">
        <f>IF(準備1!X27=0,"-",ROUND(準備1!X27,-6)/1000000)</f>
        <v>523</v>
      </c>
      <c r="O27" t="str">
        <f>IF(準備1!AA27=0,"-",ROUND(準備1!AA27,-6)/1000000)</f>
        <v>-</v>
      </c>
      <c r="P27">
        <f>IF(準備1!AB27=0,"-",ROUND(準備1!AB27,-6)/1000000)</f>
        <v>523</v>
      </c>
      <c r="Q27" t="str">
        <f>IF(準備1!AC27=0,"-",ROUND(準備1!AC27,-6)/1000000)</f>
        <v>-</v>
      </c>
    </row>
    <row r="28" spans="1:17" x14ac:dyDescent="0.55000000000000004">
      <c r="A28">
        <v>24</v>
      </c>
      <c r="B28" t="str">
        <f>準備1!A28</f>
        <v>警察庁</v>
      </c>
      <c r="C28" t="str">
        <f>準備1!B28</f>
        <v>A023219</v>
      </c>
      <c r="D28" t="str">
        <f>IF(準備1!$F28="○","○","")</f>
        <v/>
      </c>
      <c r="E28" t="str">
        <f>準備1!C28</f>
        <v>１１０番アプリシステム</v>
      </c>
      <c r="F28">
        <f>IF(準備1!H28=0,"-",ROUND(準備1!H28,-6)/1000000)</f>
        <v>75</v>
      </c>
      <c r="G28" t="str">
        <f>IF(準備1!M28=0,"-",ROUND(準備1!M28,-6)/1000000)</f>
        <v>-</v>
      </c>
      <c r="H28">
        <f>IF(準備1!N28=0,"-",ROUND(準備1!N28,-6)/1000000)</f>
        <v>75</v>
      </c>
      <c r="I28" t="str">
        <f>IF(準備1!O28=0,"-",ROUND(準備1!O28,-6)/1000000)</f>
        <v>-</v>
      </c>
      <c r="J28">
        <f>IF(準備1!P28=0,"-",ROUND(準備1!P28,-6)/1000000)</f>
        <v>75</v>
      </c>
      <c r="K28" t="str">
        <f>IF(準備1!U28=0,"-",ROUND(準備1!U28,-6)/1000000)</f>
        <v>-</v>
      </c>
      <c r="L28">
        <f>IF(準備1!V28=0,"-",ROUND(準備1!V28,-6)/1000000)</f>
        <v>75</v>
      </c>
      <c r="M28" t="str">
        <f>IF(準備1!W28=0,"-",ROUND(準備1!W28,-6)/1000000)</f>
        <v>-</v>
      </c>
      <c r="N28">
        <f>IF(準備1!X28=0,"-",ROUND(準備1!X28,-6)/1000000)</f>
        <v>223</v>
      </c>
      <c r="O28">
        <f>IF(準備1!AA28=0,"-",ROUND(準備1!AA28,-6)/1000000)</f>
        <v>149</v>
      </c>
      <c r="P28">
        <f>IF(準備1!AB28=0,"-",ROUND(準備1!AB28,-6)/1000000)</f>
        <v>74</v>
      </c>
      <c r="Q28" t="str">
        <f>IF(準備1!AC28=0,"-",ROUND(準備1!AC28,-6)/1000000)</f>
        <v>-</v>
      </c>
    </row>
    <row r="29" spans="1:17" x14ac:dyDescent="0.55000000000000004">
      <c r="A29">
        <v>25</v>
      </c>
      <c r="B29" t="str">
        <f>準備1!A29</f>
        <v>警察庁</v>
      </c>
      <c r="C29" t="str">
        <f>準備1!B29</f>
        <v>A023231</v>
      </c>
      <c r="D29" t="str">
        <f>IF(準備1!$F29="○","○","")</f>
        <v/>
      </c>
      <c r="E29" t="str">
        <f>準備1!C29</f>
        <v>交通情報ネットワークセキュリティ装置</v>
      </c>
      <c r="F29">
        <f>IF(準備1!H29=0,"-",ROUND(準備1!H29,-6)/1000000)</f>
        <v>33</v>
      </c>
      <c r="G29" t="str">
        <f>IF(準備1!M29=0,"-",ROUND(準備1!M29,-6)/1000000)</f>
        <v>-</v>
      </c>
      <c r="H29">
        <f>IF(準備1!N29=0,"-",ROUND(準備1!N29,-6)/1000000)</f>
        <v>33</v>
      </c>
      <c r="I29" t="str">
        <f>IF(準備1!O29=0,"-",ROUND(準備1!O29,-6)/1000000)</f>
        <v>-</v>
      </c>
      <c r="J29">
        <f>IF(準備1!P29=0,"-",ROUND(準備1!P29,-6)/1000000)</f>
        <v>34</v>
      </c>
      <c r="K29">
        <f>IF(準備1!U29=0,"-",ROUND(準備1!U29,-6)/1000000)</f>
        <v>1</v>
      </c>
      <c r="L29">
        <f>IF(準備1!V29=0,"-",ROUND(準備1!V29,-6)/1000000)</f>
        <v>33</v>
      </c>
      <c r="M29" t="str">
        <f>IF(準備1!W29=0,"-",ROUND(準備1!W29,-6)/1000000)</f>
        <v>-</v>
      </c>
      <c r="N29">
        <f>IF(準備1!X29=0,"-",ROUND(準備1!X29,-6)/1000000)</f>
        <v>33</v>
      </c>
      <c r="O29" t="str">
        <f>IF(準備1!AA29=0,"-",ROUND(準備1!AA29,-6)/1000000)</f>
        <v>-</v>
      </c>
      <c r="P29">
        <f>IF(準備1!AB29=0,"-",ROUND(準備1!AB29,-6)/1000000)</f>
        <v>33</v>
      </c>
      <c r="Q29" t="str">
        <f>IF(準備1!AC29=0,"-",ROUND(準備1!AC29,-6)/1000000)</f>
        <v>-</v>
      </c>
    </row>
    <row r="30" spans="1:17" x14ac:dyDescent="0.55000000000000004">
      <c r="A30">
        <v>26</v>
      </c>
      <c r="B30" t="str">
        <f>準備1!A30</f>
        <v>警察庁</v>
      </c>
      <c r="C30" t="str">
        <f>準備1!B30</f>
        <v>A023242</v>
      </c>
      <c r="D30" t="str">
        <f>IF(準備1!$F30="○","○","")</f>
        <v/>
      </c>
      <c r="E30" t="str">
        <f>準備1!C30</f>
        <v>交通規制情報収集・管理システム</v>
      </c>
      <c r="F30">
        <f>IF(準備1!H30=0,"-",ROUND(準備1!H30,-6)/1000000)</f>
        <v>81</v>
      </c>
      <c r="G30">
        <f>IF(準備1!M30=0,"-",ROUND(準備1!M30,-6)/1000000)</f>
        <v>21</v>
      </c>
      <c r="H30">
        <f>IF(準備1!N30=0,"-",ROUND(準備1!N30,-6)/1000000)</f>
        <v>60</v>
      </c>
      <c r="I30" t="str">
        <f>IF(準備1!O30=0,"-",ROUND(準備1!O30,-6)/1000000)</f>
        <v>-</v>
      </c>
      <c r="J30">
        <f>IF(準備1!P30=0,"-",ROUND(準備1!P30,-6)/1000000)</f>
        <v>36</v>
      </c>
      <c r="K30" t="str">
        <f>IF(準備1!U30=0,"-",ROUND(準備1!U30,-6)/1000000)</f>
        <v>-</v>
      </c>
      <c r="L30">
        <f>IF(準備1!V30=0,"-",ROUND(準備1!V30,-6)/1000000)</f>
        <v>36</v>
      </c>
      <c r="M30" t="str">
        <f>IF(準備1!W30=0,"-",ROUND(準備1!W30,-6)/1000000)</f>
        <v>-</v>
      </c>
      <c r="N30">
        <f>IF(準備1!X30=0,"-",ROUND(準備1!X30,-6)/1000000)</f>
        <v>36</v>
      </c>
      <c r="O30" t="str">
        <f>IF(準備1!AA30=0,"-",ROUND(準備1!AA30,-6)/1000000)</f>
        <v>-</v>
      </c>
      <c r="P30">
        <f>IF(準備1!AB30=0,"-",ROUND(準備1!AB30,-6)/1000000)</f>
        <v>36</v>
      </c>
      <c r="Q30" t="str">
        <f>IF(準備1!AC30=0,"-",ROUND(準備1!AC30,-6)/1000000)</f>
        <v>-</v>
      </c>
    </row>
    <row r="31" spans="1:17" x14ac:dyDescent="0.55000000000000004">
      <c r="A31">
        <v>27</v>
      </c>
      <c r="B31" t="str">
        <f>準備1!A31</f>
        <v>警察庁</v>
      </c>
      <c r="C31" t="str">
        <f>準備1!B31</f>
        <v>A023253</v>
      </c>
      <c r="D31" t="str">
        <f>IF(準備1!$F31="○","○","")</f>
        <v/>
      </c>
      <c r="E31" t="str">
        <f>準備1!C31</f>
        <v>広域交通管制システム</v>
      </c>
      <c r="F31">
        <f>IF(準備1!H31=0,"-",ROUND(準備1!H31,-6)/1000000)</f>
        <v>431</v>
      </c>
      <c r="G31">
        <f>IF(準備1!M31=0,"-",ROUND(準備1!M31,-6)/1000000)</f>
        <v>379</v>
      </c>
      <c r="H31">
        <f>IF(準備1!N31=0,"-",ROUND(準備1!N31,-6)/1000000)</f>
        <v>52</v>
      </c>
      <c r="I31" t="str">
        <f>IF(準備1!O31=0,"-",ROUND(準備1!O31,-6)/1000000)</f>
        <v>-</v>
      </c>
      <c r="J31">
        <f>IF(準備1!P31=0,"-",ROUND(準備1!P31,-6)/1000000)</f>
        <v>194</v>
      </c>
      <c r="K31" t="str">
        <f>IF(準備1!U31=0,"-",ROUND(準備1!U31,-6)/1000000)</f>
        <v>-</v>
      </c>
      <c r="L31">
        <f>IF(準備1!V31=0,"-",ROUND(準備1!V31,-6)/1000000)</f>
        <v>194</v>
      </c>
      <c r="M31" t="str">
        <f>IF(準備1!W31=0,"-",ROUND(準備1!W31,-6)/1000000)</f>
        <v>-</v>
      </c>
      <c r="N31">
        <f>IF(準備1!X31=0,"-",ROUND(準備1!X31,-6)/1000000)</f>
        <v>195</v>
      </c>
      <c r="O31" t="str">
        <f>IF(準備1!AA31=0,"-",ROUND(準備1!AA31,-6)/1000000)</f>
        <v>-</v>
      </c>
      <c r="P31">
        <f>IF(準備1!AB31=0,"-",ROUND(準備1!AB31,-6)/1000000)</f>
        <v>195</v>
      </c>
      <c r="Q31" t="str">
        <f>IF(準備1!AC31=0,"-",ROUND(準備1!AC31,-6)/1000000)</f>
        <v>-</v>
      </c>
    </row>
    <row r="32" spans="1:17" x14ac:dyDescent="0.55000000000000004">
      <c r="A32">
        <v>28</v>
      </c>
      <c r="B32" t="str">
        <f>準備1!A32</f>
        <v>警察庁</v>
      </c>
      <c r="C32" t="str">
        <f>準備1!B32</f>
        <v>A024081</v>
      </c>
      <c r="D32" t="str">
        <f>IF(準備1!$F32="○","○","")</f>
        <v/>
      </c>
      <c r="E32" t="str">
        <f>準備1!C32</f>
        <v>運転者管理システム</v>
      </c>
      <c r="F32">
        <f>IF(準備1!H32=0,"-",ROUND(準備1!H32,-6)/1000000)</f>
        <v>587</v>
      </c>
      <c r="G32">
        <f>IF(準備1!M32=0,"-",ROUND(準備1!M32,-6)/1000000)</f>
        <v>587</v>
      </c>
      <c r="H32" t="str">
        <f>IF(準備1!N32=0,"-",ROUND(準備1!N32,-6)/1000000)</f>
        <v>-</v>
      </c>
      <c r="I32" t="str">
        <f>IF(準備1!O32=0,"-",ROUND(準備1!O32,-6)/1000000)</f>
        <v>-</v>
      </c>
      <c r="J32">
        <f>IF(準備1!P32=0,"-",ROUND(準備1!P32,-6)/1000000)</f>
        <v>3741</v>
      </c>
      <c r="K32">
        <f>IF(準備1!U32=0,"-",ROUND(準備1!U32,-6)/1000000)</f>
        <v>3741</v>
      </c>
      <c r="L32" t="str">
        <f>IF(準備1!V32=0,"-",ROUND(準備1!V32,-6)/1000000)</f>
        <v>-</v>
      </c>
      <c r="M32" t="str">
        <f>IF(準備1!W32=0,"-",ROUND(準備1!W32,-6)/1000000)</f>
        <v>-</v>
      </c>
      <c r="N32">
        <f>IF(準備1!X32=0,"-",ROUND(準備1!X32,-6)/1000000)</f>
        <v>1186</v>
      </c>
      <c r="O32">
        <f>IF(準備1!AA32=0,"-",ROUND(準備1!AA32,-6)/1000000)</f>
        <v>1142</v>
      </c>
      <c r="P32">
        <f>IF(準備1!AB32=0,"-",ROUND(準備1!AB32,-6)/1000000)</f>
        <v>44</v>
      </c>
      <c r="Q32" t="str">
        <f>IF(準備1!AC32=0,"-",ROUND(準備1!AC32,-6)/1000000)</f>
        <v>-</v>
      </c>
    </row>
    <row r="33" spans="1:17" x14ac:dyDescent="0.55000000000000004">
      <c r="A33">
        <v>29</v>
      </c>
      <c r="B33" t="str">
        <f>準備1!A33</f>
        <v>警察庁</v>
      </c>
      <c r="C33" t="str">
        <f>準備1!B33</f>
        <v>A024092</v>
      </c>
      <c r="D33" t="str">
        <f>IF(準備1!$F33="○","○","")</f>
        <v/>
      </c>
      <c r="E33" t="str">
        <f>準備1!C33</f>
        <v>共通基盤システム</v>
      </c>
      <c r="F33">
        <f>IF(準備1!H33=0,"-",ROUND(準備1!H33,-6)/1000000)</f>
        <v>1557</v>
      </c>
      <c r="G33">
        <f>IF(準備1!M33=0,"-",ROUND(準備1!M33,-6)/1000000)</f>
        <v>1557</v>
      </c>
      <c r="H33" t="str">
        <f>IF(準備1!N33=0,"-",ROUND(準備1!N33,-6)/1000000)</f>
        <v>-</v>
      </c>
      <c r="I33" t="str">
        <f>IF(準備1!O33=0,"-",ROUND(準備1!O33,-6)/1000000)</f>
        <v>-</v>
      </c>
      <c r="J33">
        <f>IF(準備1!P33=0,"-",ROUND(準備1!P33,-6)/1000000)</f>
        <v>2968</v>
      </c>
      <c r="K33" t="str">
        <f>IF(準備1!U33=0,"-",ROUND(準備1!U33,-6)/1000000)</f>
        <v>-</v>
      </c>
      <c r="L33">
        <f>IF(準備1!V33=0,"-",ROUND(準備1!V33,-6)/1000000)</f>
        <v>2968</v>
      </c>
      <c r="M33" t="str">
        <f>IF(準備1!W33=0,"-",ROUND(準備1!W33,-6)/1000000)</f>
        <v>-</v>
      </c>
      <c r="N33">
        <f>IF(準備1!X33=0,"-",ROUND(準備1!X33,-6)/1000000)</f>
        <v>4310</v>
      </c>
      <c r="O33">
        <f>IF(準備1!AA33=0,"-",ROUND(準備1!AA33,-6)/1000000)</f>
        <v>1016</v>
      </c>
      <c r="P33">
        <f>IF(準備1!AB33=0,"-",ROUND(準備1!AB33,-6)/1000000)</f>
        <v>3294</v>
      </c>
      <c r="Q33" t="str">
        <f>IF(準備1!AC33=0,"-",ROUND(準備1!AC33,-6)/1000000)</f>
        <v>-</v>
      </c>
    </row>
    <row r="34" spans="1:17" x14ac:dyDescent="0.55000000000000004">
      <c r="A34">
        <v>30</v>
      </c>
      <c r="B34" t="str">
        <f>準備1!A34</f>
        <v>警察庁</v>
      </c>
      <c r="C34" t="str">
        <f>準備1!B34</f>
        <v>A024494</v>
      </c>
      <c r="D34" t="str">
        <f>IF(準備1!$F34="○","○","")</f>
        <v/>
      </c>
      <c r="E34" t="str">
        <f>準備1!C34</f>
        <v>運転免許証の更新システム</v>
      </c>
      <c r="F34" t="str">
        <f>IF(準備1!H34=0,"-",ROUND(準備1!H34,-6)/1000000)</f>
        <v>-</v>
      </c>
      <c r="G34" t="str">
        <f>IF(準備1!M34=0,"-",ROUND(準備1!M34,-6)/1000000)</f>
        <v>-</v>
      </c>
      <c r="H34" t="str">
        <f>IF(準備1!N34=0,"-",ROUND(準備1!N34,-6)/1000000)</f>
        <v>-</v>
      </c>
      <c r="I34" t="str">
        <f>IF(準備1!O34=0,"-",ROUND(準備1!O34,-6)/1000000)</f>
        <v>-</v>
      </c>
      <c r="J34">
        <f>IF(準備1!P34=0,"-",ROUND(準備1!P34,-6)/1000000)</f>
        <v>275</v>
      </c>
      <c r="K34">
        <f>IF(準備1!U34=0,"-",ROUND(準備1!U34,-6)/1000000)</f>
        <v>275</v>
      </c>
      <c r="L34" t="str">
        <f>IF(準備1!V34=0,"-",ROUND(準備1!V34,-6)/1000000)</f>
        <v>-</v>
      </c>
      <c r="M34" t="str">
        <f>IF(準備1!W34=0,"-",ROUND(準備1!W34,-6)/1000000)</f>
        <v>-</v>
      </c>
      <c r="N34">
        <f>IF(準備1!X34=0,"-",ROUND(準備1!X34,-6)/1000000)</f>
        <v>334</v>
      </c>
      <c r="O34">
        <f>IF(準備1!AA34=0,"-",ROUND(準備1!AA34,-6)/1000000)</f>
        <v>334</v>
      </c>
      <c r="P34" t="str">
        <f>IF(準備1!AB34=0,"-",ROUND(準備1!AB34,-6)/1000000)</f>
        <v>-</v>
      </c>
      <c r="Q34" t="str">
        <f>IF(準備1!AC34=0,"-",ROUND(準備1!AC34,-6)/1000000)</f>
        <v>-</v>
      </c>
    </row>
    <row r="35" spans="1:17" x14ac:dyDescent="0.55000000000000004">
      <c r="A35">
        <v>31</v>
      </c>
      <c r="B35" t="str">
        <f>準備1!A35</f>
        <v>警察庁</v>
      </c>
      <c r="C35" t="str">
        <f>準備1!B35</f>
        <v>A024519</v>
      </c>
      <c r="D35" t="str">
        <f>IF(準備1!$F35="○","○","")</f>
        <v/>
      </c>
      <c r="E35" t="str">
        <f>準備1!C35</f>
        <v>行政手続オンライン化</v>
      </c>
      <c r="F35" t="str">
        <f>IF(準備1!H35=0,"-",ROUND(準備1!H35,-6)/1000000)</f>
        <v>-</v>
      </c>
      <c r="G35" t="str">
        <f>IF(準備1!M35=0,"-",ROUND(準備1!M35,-6)/1000000)</f>
        <v>-</v>
      </c>
      <c r="H35" t="str">
        <f>IF(準備1!N35=0,"-",ROUND(準備1!N35,-6)/1000000)</f>
        <v>-</v>
      </c>
      <c r="I35" t="str">
        <f>IF(準備1!O35=0,"-",ROUND(準備1!O35,-6)/1000000)</f>
        <v>-</v>
      </c>
      <c r="J35">
        <f>IF(準備1!P35=0,"-",ROUND(準備1!P35,-6)/1000000)</f>
        <v>15</v>
      </c>
      <c r="K35">
        <f>IF(準備1!U35=0,"-",ROUND(準備1!U35,-6)/1000000)</f>
        <v>15</v>
      </c>
      <c r="L35" t="str">
        <f>IF(準備1!V35=0,"-",ROUND(準備1!V35,-6)/1000000)</f>
        <v>-</v>
      </c>
      <c r="M35" t="str">
        <f>IF(準備1!W35=0,"-",ROUND(準備1!W35,-6)/1000000)</f>
        <v>-</v>
      </c>
      <c r="N35">
        <f>IF(準備1!X35=0,"-",ROUND(準備1!X35,-6)/1000000)</f>
        <v>3</v>
      </c>
      <c r="O35" t="str">
        <f>IF(準備1!AA35=0,"-",ROUND(準備1!AA35,-6)/1000000)</f>
        <v>-</v>
      </c>
      <c r="P35">
        <f>IF(準備1!AB35=0,"-",ROUND(準備1!AB35,-6)/1000000)</f>
        <v>3</v>
      </c>
      <c r="Q35" t="str">
        <f>IF(準備1!AC35=0,"-",ROUND(準備1!AC35,-6)/1000000)</f>
        <v>-</v>
      </c>
    </row>
    <row r="36" spans="1:17" x14ac:dyDescent="0.55000000000000004">
      <c r="A36">
        <v>32</v>
      </c>
      <c r="B36" t="str">
        <f>準備1!A36</f>
        <v>警察庁</v>
      </c>
      <c r="C36" t="str">
        <f>準備1!B36</f>
        <v>A024520</v>
      </c>
      <c r="D36" t="str">
        <f>IF(準備1!$F36="○","○","")</f>
        <v/>
      </c>
      <c r="E36" t="str">
        <f>準備1!C36</f>
        <v>小型無人機等所有者情報等照会システム</v>
      </c>
      <c r="F36" t="str">
        <f>IF(準備1!H36=0,"-",ROUND(準備1!H36,-6)/1000000)</f>
        <v>-</v>
      </c>
      <c r="G36" t="str">
        <f>IF(準備1!M36=0,"-",ROUND(準備1!M36,-6)/1000000)</f>
        <v>-</v>
      </c>
      <c r="H36" t="str">
        <f>IF(準備1!N36=0,"-",ROUND(準備1!N36,-6)/1000000)</f>
        <v>-</v>
      </c>
      <c r="I36" t="str">
        <f>IF(準備1!O36=0,"-",ROUND(準備1!O36,-6)/1000000)</f>
        <v>-</v>
      </c>
      <c r="J36">
        <f>IF(準備1!P36=0,"-",ROUND(準備1!P36,-6)/1000000)</f>
        <v>360</v>
      </c>
      <c r="K36">
        <f>IF(準備1!U36=0,"-",ROUND(準備1!U36,-6)/1000000)</f>
        <v>331</v>
      </c>
      <c r="L36">
        <f>IF(準備1!V36=0,"-",ROUND(準備1!V36,-6)/1000000)</f>
        <v>29</v>
      </c>
      <c r="M36" t="str">
        <f>IF(準備1!W36=0,"-",ROUND(準備1!W36,-6)/1000000)</f>
        <v>-</v>
      </c>
      <c r="N36">
        <f>IF(準備1!X36=0,"-",ROUND(準備1!X36,-6)/1000000)</f>
        <v>131</v>
      </c>
      <c r="O36">
        <f>IF(準備1!AA36=0,"-",ROUND(準備1!AA36,-6)/1000000)</f>
        <v>107</v>
      </c>
      <c r="P36">
        <f>IF(準備1!AB36=0,"-",ROUND(準備1!AB36,-6)/1000000)</f>
        <v>23</v>
      </c>
      <c r="Q36" t="str">
        <f>IF(準備1!AC36=0,"-",ROUND(準備1!AC36,-6)/1000000)</f>
        <v>-</v>
      </c>
    </row>
    <row r="37" spans="1:17" x14ac:dyDescent="0.55000000000000004">
      <c r="A37">
        <v>33</v>
      </c>
      <c r="B37" t="str">
        <f>準備1!A37</f>
        <v>警察庁</v>
      </c>
      <c r="C37" t="str">
        <f>準備1!B37</f>
        <v>A025303</v>
      </c>
      <c r="D37" t="str">
        <f>IF(準備1!$F37="○","○","")</f>
        <v/>
      </c>
      <c r="E37" t="str">
        <f>準備1!C37</f>
        <v>都道府県の交通管制システム</v>
      </c>
      <c r="F37">
        <f>IF(準備1!H37=0,"-",ROUND(準備1!H37,-6)/1000000)</f>
        <v>1916</v>
      </c>
      <c r="G37" t="str">
        <f>IF(準備1!M37=0,"-",ROUND(準備1!M37,-6)/1000000)</f>
        <v>-</v>
      </c>
      <c r="H37" t="str">
        <f>IF(準備1!N37=0,"-",ROUND(準備1!N37,-6)/1000000)</f>
        <v>-</v>
      </c>
      <c r="I37">
        <f>IF(準備1!O37=0,"-",ROUND(準備1!O37,-6)/1000000)</f>
        <v>1916</v>
      </c>
      <c r="J37">
        <f>IF(準備1!P37=0,"-",ROUND(準備1!P37,-6)/1000000)</f>
        <v>1549</v>
      </c>
      <c r="K37" t="str">
        <f>IF(準備1!U37=0,"-",ROUND(準備1!U37,-6)/1000000)</f>
        <v>-</v>
      </c>
      <c r="L37" t="str">
        <f>IF(準備1!V37=0,"-",ROUND(準備1!V37,-6)/1000000)</f>
        <v>-</v>
      </c>
      <c r="M37">
        <f>IF(準備1!W37=0,"-",ROUND(準備1!W37,-6)/1000000)</f>
        <v>1549</v>
      </c>
      <c r="N37">
        <f>IF(準備1!X37=0,"-",ROUND(準備1!X37,-6)/1000000)</f>
        <v>1852</v>
      </c>
      <c r="O37" t="str">
        <f>IF(準備1!AA37=0,"-",ROUND(準備1!AA37,-6)/1000000)</f>
        <v>-</v>
      </c>
      <c r="P37" t="str">
        <f>IF(準備1!AB37=0,"-",ROUND(準備1!AB37,-6)/1000000)</f>
        <v>-</v>
      </c>
      <c r="Q37">
        <f>IF(準備1!AC37=0,"-",ROUND(準備1!AC37,-6)/1000000)</f>
        <v>1852</v>
      </c>
    </row>
    <row r="38" spans="1:17" x14ac:dyDescent="0.55000000000000004">
      <c r="A38">
        <v>34</v>
      </c>
      <c r="B38" t="str">
        <f>準備1!A38</f>
        <v>警察庁</v>
      </c>
      <c r="C38" t="str">
        <f>準備1!B38</f>
        <v>A025314</v>
      </c>
      <c r="D38" t="str">
        <f>IF(準備1!$F38="○","○","")</f>
        <v>○</v>
      </c>
      <c r="E38" t="str">
        <f>準備1!C38</f>
        <v>情報収集用端末</v>
      </c>
      <c r="F38">
        <f>IF(準備1!H38=0,"-",ROUND(準備1!H38,-6)/1000000)</f>
        <v>3</v>
      </c>
      <c r="G38" t="str">
        <f>IF(準備1!M38=0,"-",ROUND(準備1!M38,-6)/1000000)</f>
        <v>-</v>
      </c>
      <c r="H38">
        <f>IF(準備1!N38=0,"-",ROUND(準備1!N38,-6)/1000000)</f>
        <v>3</v>
      </c>
      <c r="I38" t="str">
        <f>IF(準備1!O38=0,"-",ROUND(準備1!O38,-6)/1000000)</f>
        <v>-</v>
      </c>
      <c r="J38">
        <f>IF(準備1!P38=0,"-",ROUND(準備1!P38,-6)/1000000)</f>
        <v>3</v>
      </c>
      <c r="K38" t="str">
        <f>IF(準備1!U38=0,"-",ROUND(準備1!U38,-6)/1000000)</f>
        <v>-</v>
      </c>
      <c r="L38">
        <f>IF(準備1!V38=0,"-",ROUND(準備1!V38,-6)/1000000)</f>
        <v>3</v>
      </c>
      <c r="M38" t="str">
        <f>IF(準備1!W38=0,"-",ROUND(準備1!W38,-6)/1000000)</f>
        <v>-</v>
      </c>
      <c r="N38">
        <f>IF(準備1!X38=0,"-",ROUND(準備1!X38,-6)/1000000)</f>
        <v>2</v>
      </c>
      <c r="O38" t="str">
        <f>IF(準備1!AA38=0,"-",ROUND(準備1!AA38,-6)/1000000)</f>
        <v>-</v>
      </c>
      <c r="P38">
        <f>IF(準備1!AB38=0,"-",ROUND(準備1!AB38,-6)/1000000)</f>
        <v>2</v>
      </c>
      <c r="Q38" t="str">
        <f>IF(準備1!AC38=0,"-",ROUND(準備1!AC38,-6)/1000000)</f>
        <v>-</v>
      </c>
    </row>
    <row r="39" spans="1:17" x14ac:dyDescent="0.55000000000000004">
      <c r="A39">
        <v>35</v>
      </c>
      <c r="B39" t="str">
        <f>準備1!A39</f>
        <v>警察庁</v>
      </c>
      <c r="C39" t="str">
        <f>準備1!B39</f>
        <v>A025325</v>
      </c>
      <c r="D39" t="str">
        <f>IF(準備1!$F39="○","○","")</f>
        <v>○</v>
      </c>
      <c r="E39" t="str">
        <f>準備1!C39</f>
        <v>国際テロ対策データベースシステム</v>
      </c>
      <c r="F39">
        <f>IF(準備1!H39=0,"-",ROUND(準備1!H39,-6)/1000000)</f>
        <v>6</v>
      </c>
      <c r="G39" t="str">
        <f>IF(準備1!M39=0,"-",ROUND(準備1!M39,-6)/1000000)</f>
        <v>-</v>
      </c>
      <c r="H39">
        <f>IF(準備1!N39=0,"-",ROUND(準備1!N39,-6)/1000000)</f>
        <v>6</v>
      </c>
      <c r="I39" t="str">
        <f>IF(準備1!O39=0,"-",ROUND(準備1!O39,-6)/1000000)</f>
        <v>-</v>
      </c>
      <c r="J39">
        <f>IF(準備1!P39=0,"-",ROUND(準備1!P39,-6)/1000000)</f>
        <v>6</v>
      </c>
      <c r="K39" t="str">
        <f>IF(準備1!U39=0,"-",ROUND(準備1!U39,-6)/1000000)</f>
        <v>-</v>
      </c>
      <c r="L39">
        <f>IF(準備1!V39=0,"-",ROUND(準備1!V39,-6)/1000000)</f>
        <v>6</v>
      </c>
      <c r="M39" t="str">
        <f>IF(準備1!W39=0,"-",ROUND(準備1!W39,-6)/1000000)</f>
        <v>-</v>
      </c>
      <c r="N39">
        <f>IF(準備1!X39=0,"-",ROUND(準備1!X39,-6)/1000000)</f>
        <v>6</v>
      </c>
      <c r="O39" t="str">
        <f>IF(準備1!AA39=0,"-",ROUND(準備1!AA39,-6)/1000000)</f>
        <v>-</v>
      </c>
      <c r="P39">
        <f>IF(準備1!AB39=0,"-",ROUND(準備1!AB39,-6)/1000000)</f>
        <v>6</v>
      </c>
      <c r="Q39" t="str">
        <f>IF(準備1!AC39=0,"-",ROUND(準備1!AC39,-6)/1000000)</f>
        <v>-</v>
      </c>
    </row>
    <row r="40" spans="1:17" x14ac:dyDescent="0.55000000000000004">
      <c r="A40">
        <v>36</v>
      </c>
      <c r="B40" t="str">
        <f>準備1!A40</f>
        <v>警察庁</v>
      </c>
      <c r="C40" t="str">
        <f>準備1!B40</f>
        <v>A025336</v>
      </c>
      <c r="D40" t="str">
        <f>IF(準備1!$F40="○","○","")</f>
        <v>○</v>
      </c>
      <c r="E40" t="str">
        <f>準備1!C40</f>
        <v>国際テロ捜査情報分析支援装置</v>
      </c>
      <c r="F40">
        <f>IF(準備1!H40=0,"-",ROUND(準備1!H40,-6)/1000000)</f>
        <v>3</v>
      </c>
      <c r="G40" t="str">
        <f>IF(準備1!M40=0,"-",ROUND(準備1!M40,-6)/1000000)</f>
        <v>-</v>
      </c>
      <c r="H40">
        <f>IF(準備1!N40=0,"-",ROUND(準備1!N40,-6)/1000000)</f>
        <v>3</v>
      </c>
      <c r="I40" t="str">
        <f>IF(準備1!O40=0,"-",ROUND(準備1!O40,-6)/1000000)</f>
        <v>-</v>
      </c>
      <c r="J40">
        <f>IF(準備1!P40=0,"-",ROUND(準備1!P40,-6)/1000000)</f>
        <v>2</v>
      </c>
      <c r="K40" t="str">
        <f>IF(準備1!U40=0,"-",ROUND(準備1!U40,-6)/1000000)</f>
        <v>-</v>
      </c>
      <c r="L40">
        <f>IF(準備1!V40=0,"-",ROUND(準備1!V40,-6)/1000000)</f>
        <v>2</v>
      </c>
      <c r="M40" t="str">
        <f>IF(準備1!W40=0,"-",ROUND(準備1!W40,-6)/1000000)</f>
        <v>-</v>
      </c>
      <c r="N40" t="str">
        <f>IF(準備1!X40=0,"-",ROUND(準備1!X40,-6)/1000000)</f>
        <v>-</v>
      </c>
      <c r="O40" t="str">
        <f>IF(準備1!AA40=0,"-",ROUND(準備1!AA40,-6)/1000000)</f>
        <v>-</v>
      </c>
      <c r="P40" t="str">
        <f>IF(準備1!AB40=0,"-",ROUND(準備1!AB40,-6)/1000000)</f>
        <v>-</v>
      </c>
      <c r="Q40" t="str">
        <f>IF(準備1!AC40=0,"-",ROUND(準備1!AC40,-6)/1000000)</f>
        <v>-</v>
      </c>
    </row>
    <row r="41" spans="1:17" x14ac:dyDescent="0.55000000000000004">
      <c r="A41">
        <v>37</v>
      </c>
      <c r="B41" t="str">
        <f>準備1!A41</f>
        <v>警察庁</v>
      </c>
      <c r="C41" t="str">
        <f>準備1!B41</f>
        <v>A025347</v>
      </c>
      <c r="D41" t="str">
        <f>IF(準備1!$F41="○","○","")</f>
        <v/>
      </c>
      <c r="E41" t="str">
        <f>準備1!C41</f>
        <v>情報管理システム等共通経費</v>
      </c>
      <c r="F41">
        <f>IF(準備1!H41=0,"-",ROUND(準備1!H41,-6)/1000000)</f>
        <v>714</v>
      </c>
      <c r="G41" t="str">
        <f>IF(準備1!M41=0,"-",ROUND(準備1!M41,-6)/1000000)</f>
        <v>-</v>
      </c>
      <c r="H41">
        <f>IF(準備1!N41=0,"-",ROUND(準備1!N41,-6)/1000000)</f>
        <v>714</v>
      </c>
      <c r="I41" t="str">
        <f>IF(準備1!O41=0,"-",ROUND(準備1!O41,-6)/1000000)</f>
        <v>-</v>
      </c>
      <c r="J41">
        <f>IF(準備1!P41=0,"-",ROUND(準備1!P41,-6)/1000000)</f>
        <v>681</v>
      </c>
      <c r="K41" t="str">
        <f>IF(準備1!U41=0,"-",ROUND(準備1!U41,-6)/1000000)</f>
        <v>-</v>
      </c>
      <c r="L41">
        <f>IF(準備1!V41=0,"-",ROUND(準備1!V41,-6)/1000000)</f>
        <v>681</v>
      </c>
      <c r="M41" t="str">
        <f>IF(準備1!W41=0,"-",ROUND(準備1!W41,-6)/1000000)</f>
        <v>-</v>
      </c>
      <c r="N41">
        <f>IF(準備1!X41=0,"-",ROUND(準備1!X41,-6)/1000000)</f>
        <v>301</v>
      </c>
      <c r="O41">
        <f>IF(準備1!AA41=0,"-",ROUND(準備1!AA41,-6)/1000000)</f>
        <v>8</v>
      </c>
      <c r="P41">
        <f>IF(準備1!AB41=0,"-",ROUND(準備1!AB41,-6)/1000000)</f>
        <v>292</v>
      </c>
      <c r="Q41" t="str">
        <f>IF(準備1!AC41=0,"-",ROUND(準備1!AC41,-6)/1000000)</f>
        <v>-</v>
      </c>
    </row>
    <row r="42" spans="1:17" x14ac:dyDescent="0.55000000000000004">
      <c r="A42">
        <v>38</v>
      </c>
      <c r="B42" t="str">
        <f>準備1!A42</f>
        <v>警察庁</v>
      </c>
      <c r="C42" t="str">
        <f>準備1!B42</f>
        <v>A025358</v>
      </c>
      <c r="D42" t="str">
        <f>IF(準備1!$F42="○","○","")</f>
        <v/>
      </c>
      <c r="E42" t="str">
        <f>準備1!C42</f>
        <v>ＳＮＳ情報検索システム</v>
      </c>
      <c r="F42" t="str">
        <f>IF(準備1!H42=0,"-",ROUND(準備1!H42,-6)/1000000)</f>
        <v>-</v>
      </c>
      <c r="G42" t="str">
        <f>IF(準備1!M42=0,"-",ROUND(準備1!M42,-6)/1000000)</f>
        <v>-</v>
      </c>
      <c r="H42" t="str">
        <f>IF(準備1!N42=0,"-",ROUND(準備1!N42,-6)/1000000)</f>
        <v>-</v>
      </c>
      <c r="I42" t="str">
        <f>IF(準備1!O42=0,"-",ROUND(準備1!O42,-6)/1000000)</f>
        <v>-</v>
      </c>
      <c r="J42">
        <f>IF(準備1!P42=0,"-",ROUND(準備1!P42,-6)/1000000)</f>
        <v>10</v>
      </c>
      <c r="K42" t="str">
        <f>IF(準備1!U42=0,"-",ROUND(準備1!U42,-6)/1000000)</f>
        <v>-</v>
      </c>
      <c r="L42">
        <f>IF(準備1!V42=0,"-",ROUND(準備1!V42,-6)/1000000)</f>
        <v>10</v>
      </c>
      <c r="M42" t="str">
        <f>IF(準備1!W42=0,"-",ROUND(準備1!W42,-6)/1000000)</f>
        <v>-</v>
      </c>
      <c r="N42">
        <f>IF(準備1!X42=0,"-",ROUND(準備1!X42,-6)/1000000)</f>
        <v>7</v>
      </c>
      <c r="O42" t="str">
        <f>IF(準備1!AA42=0,"-",ROUND(準備1!AA42,-6)/1000000)</f>
        <v>-</v>
      </c>
      <c r="P42">
        <f>IF(準備1!AB42=0,"-",ROUND(準備1!AB42,-6)/1000000)</f>
        <v>7</v>
      </c>
      <c r="Q42" t="str">
        <f>IF(準備1!AC42=0,"-",ROUND(準備1!AC42,-6)/1000000)</f>
        <v>-</v>
      </c>
    </row>
    <row r="43" spans="1:17" x14ac:dyDescent="0.55000000000000004">
      <c r="A43">
        <v>39</v>
      </c>
      <c r="B43" t="str">
        <f>準備1!A43</f>
        <v>警察庁</v>
      </c>
      <c r="C43" t="str">
        <f>準備1!B43</f>
        <v>A025369</v>
      </c>
      <c r="D43" t="str">
        <f>IF(準備1!$F43="○","○","")</f>
        <v/>
      </c>
      <c r="E43" t="str">
        <f>準備1!C43</f>
        <v>航空機運用総合調整システム（ＦＯＣＳ）（警察庁）</v>
      </c>
      <c r="F43" t="str">
        <f>IF(準備1!H43=0,"-",ROUND(準備1!H43,-6)/1000000)</f>
        <v>-</v>
      </c>
      <c r="G43" t="str">
        <f>IF(準備1!M43=0,"-",ROUND(準備1!M43,-6)/1000000)</f>
        <v>-</v>
      </c>
      <c r="H43" t="str">
        <f>IF(準備1!N43=0,"-",ROUND(準備1!N43,-6)/1000000)</f>
        <v>-</v>
      </c>
      <c r="I43" t="str">
        <f>IF(準備1!O43=0,"-",ROUND(準備1!O43,-6)/1000000)</f>
        <v>-</v>
      </c>
      <c r="J43" t="str">
        <f>IF(準備1!P43=0,"-",ROUND(準備1!P43,-6)/1000000)</f>
        <v>-</v>
      </c>
      <c r="K43" t="str">
        <f>IF(準備1!U43=0,"-",ROUND(準備1!U43,-6)/1000000)</f>
        <v>-</v>
      </c>
      <c r="L43" t="str">
        <f>IF(準備1!V43=0,"-",ROUND(準備1!V43,-6)/1000000)</f>
        <v>-</v>
      </c>
      <c r="M43" t="str">
        <f>IF(準備1!W43=0,"-",ROUND(準備1!W43,-6)/1000000)</f>
        <v>-</v>
      </c>
      <c r="N43">
        <f>IF(準備1!X43=0,"-",ROUND(準備1!X43,-6)/1000000)</f>
        <v>81</v>
      </c>
      <c r="O43" t="str">
        <f>IF(準備1!AA43=0,"-",ROUND(準備1!AA43,-6)/1000000)</f>
        <v>-</v>
      </c>
      <c r="P43">
        <f>IF(準備1!AB43=0,"-",ROUND(準備1!AB43,-6)/1000000)</f>
        <v>81</v>
      </c>
      <c r="Q43" t="str">
        <f>IF(準備1!AC43=0,"-",ROUND(準備1!AC43,-6)/1000000)</f>
        <v>-</v>
      </c>
    </row>
    <row r="44" spans="1:17" x14ac:dyDescent="0.55000000000000004">
      <c r="A44">
        <v>40</v>
      </c>
      <c r="B44" t="str">
        <f>準備1!A44</f>
        <v>警察庁</v>
      </c>
      <c r="C44" t="str">
        <f>準備1!B44</f>
        <v>A025370</v>
      </c>
      <c r="D44" t="str">
        <f>IF(準備1!$F44="○","○","")</f>
        <v/>
      </c>
      <c r="E44" t="str">
        <f>準備1!C44</f>
        <v>相談業務・人身安全関連業務等システム</v>
      </c>
      <c r="F44" t="str">
        <f>IF(準備1!H44=0,"-",ROUND(準備1!H44,-6)/1000000)</f>
        <v>-</v>
      </c>
      <c r="G44" t="str">
        <f>IF(準備1!M44=0,"-",ROUND(準備1!M44,-6)/1000000)</f>
        <v>-</v>
      </c>
      <c r="H44" t="str">
        <f>IF(準備1!N44=0,"-",ROUND(準備1!N44,-6)/1000000)</f>
        <v>-</v>
      </c>
      <c r="I44" t="str">
        <f>IF(準備1!O44=0,"-",ROUND(準備1!O44,-6)/1000000)</f>
        <v>-</v>
      </c>
      <c r="J44" t="str">
        <f>IF(準備1!P44=0,"-",ROUND(準備1!P44,-6)/1000000)</f>
        <v>-</v>
      </c>
      <c r="K44" t="str">
        <f>IF(準備1!U44=0,"-",ROUND(準備1!U44,-6)/1000000)</f>
        <v>-</v>
      </c>
      <c r="L44" t="str">
        <f>IF(準備1!V44=0,"-",ROUND(準備1!V44,-6)/1000000)</f>
        <v>-</v>
      </c>
      <c r="M44" t="str">
        <f>IF(準備1!W44=0,"-",ROUND(準備1!W44,-6)/1000000)</f>
        <v>-</v>
      </c>
      <c r="N44">
        <f>IF(準備1!X44=0,"-",ROUND(準備1!X44,-6)/1000000)</f>
        <v>996</v>
      </c>
      <c r="O44">
        <f>IF(準備1!AA44=0,"-",ROUND(準備1!AA44,-6)/1000000)</f>
        <v>996</v>
      </c>
      <c r="P44" t="str">
        <f>IF(準備1!AB44=0,"-",ROUND(準備1!AB44,-6)/1000000)</f>
        <v>-</v>
      </c>
      <c r="Q44" t="str">
        <f>IF(準備1!AC44=0,"-",ROUND(準備1!AC44,-6)/1000000)</f>
        <v>-</v>
      </c>
    </row>
    <row r="45" spans="1:17" x14ac:dyDescent="0.55000000000000004">
      <c r="A45">
        <v>41</v>
      </c>
      <c r="B45" t="str">
        <f>準備1!A45</f>
        <v>警察庁</v>
      </c>
      <c r="C45" t="str">
        <f>準備1!B45</f>
        <v>B000512</v>
      </c>
      <c r="D45" t="str">
        <f>IF(準備1!$F45="○","○","")</f>
        <v/>
      </c>
      <c r="E45" t="str">
        <f>準備1!C45</f>
        <v>ファイル共有ソフト専用端末</v>
      </c>
      <c r="F45">
        <f>IF(準備1!H45=0,"-",ROUND(準備1!H45,-6)/1000000)</f>
        <v>0</v>
      </c>
      <c r="G45">
        <f>IF(準備1!M45=0,"-",ROUND(準備1!M45,-6)/1000000)</f>
        <v>0</v>
      </c>
      <c r="H45">
        <f>IF(準備1!N45=0,"-",ROUND(準備1!N45,-6)/1000000)</f>
        <v>0</v>
      </c>
      <c r="I45" t="str">
        <f>IF(準備1!O45=0,"-",ROUND(準備1!O45,-6)/1000000)</f>
        <v>-</v>
      </c>
      <c r="J45">
        <f>IF(準備1!P45=0,"-",ROUND(準備1!P45,-6)/1000000)</f>
        <v>0</v>
      </c>
      <c r="K45" t="str">
        <f>IF(準備1!U45=0,"-",ROUND(準備1!U45,-6)/1000000)</f>
        <v>-</v>
      </c>
      <c r="L45">
        <f>IF(準備1!V45=0,"-",ROUND(準備1!V45,-6)/1000000)</f>
        <v>0</v>
      </c>
      <c r="M45" t="str">
        <f>IF(準備1!W45=0,"-",ROUND(準備1!W45,-6)/1000000)</f>
        <v>-</v>
      </c>
      <c r="N45">
        <f>IF(準備1!X45=0,"-",ROUND(準備1!X45,-6)/1000000)</f>
        <v>0</v>
      </c>
      <c r="O45" t="str">
        <f>IF(準備1!AA45=0,"-",ROUND(準備1!AA45,-6)/1000000)</f>
        <v>-</v>
      </c>
      <c r="P45">
        <f>IF(準備1!AB45=0,"-",ROUND(準備1!AB45,-6)/1000000)</f>
        <v>0</v>
      </c>
      <c r="Q45" t="str">
        <f>IF(準備1!AC45=0,"-",ROUND(準備1!AC45,-6)/1000000)</f>
        <v>-</v>
      </c>
    </row>
    <row r="46" spans="1:17" x14ac:dyDescent="0.55000000000000004">
      <c r="A46">
        <v>42</v>
      </c>
      <c r="B46" t="str">
        <f>準備1!A46</f>
        <v>警察庁</v>
      </c>
      <c r="C46" t="str">
        <f>準備1!B46</f>
        <v>B000523</v>
      </c>
      <c r="D46" t="str">
        <f>IF(準備1!$F46="○","○","")</f>
        <v/>
      </c>
      <c r="E46" t="str">
        <f>準備1!C46</f>
        <v>画像処理分析用端末</v>
      </c>
      <c r="F46">
        <f>IF(準備1!H46=0,"-",ROUND(準備1!H46,-6)/1000000)</f>
        <v>0</v>
      </c>
      <c r="G46" t="str">
        <f>IF(準備1!M46=0,"-",ROUND(準備1!M46,-6)/1000000)</f>
        <v>-</v>
      </c>
      <c r="H46">
        <f>IF(準備1!N46=0,"-",ROUND(準備1!N46,-6)/1000000)</f>
        <v>0</v>
      </c>
      <c r="I46" t="str">
        <f>IF(準備1!O46=0,"-",ROUND(準備1!O46,-6)/1000000)</f>
        <v>-</v>
      </c>
      <c r="J46">
        <f>IF(準備1!P46=0,"-",ROUND(準備1!P46,-6)/1000000)</f>
        <v>0</v>
      </c>
      <c r="K46" t="str">
        <f>IF(準備1!U46=0,"-",ROUND(準備1!U46,-6)/1000000)</f>
        <v>-</v>
      </c>
      <c r="L46">
        <f>IF(準備1!V46=0,"-",ROUND(準備1!V46,-6)/1000000)</f>
        <v>0</v>
      </c>
      <c r="M46" t="str">
        <f>IF(準備1!W46=0,"-",ROUND(準備1!W46,-6)/1000000)</f>
        <v>-</v>
      </c>
      <c r="N46">
        <f>IF(準備1!X46=0,"-",ROUND(準備1!X46,-6)/1000000)</f>
        <v>0</v>
      </c>
      <c r="O46" t="str">
        <f>IF(準備1!AA46=0,"-",ROUND(準備1!AA46,-6)/1000000)</f>
        <v>-</v>
      </c>
      <c r="P46">
        <f>IF(準備1!AB46=0,"-",ROUND(準備1!AB46,-6)/1000000)</f>
        <v>0</v>
      </c>
      <c r="Q46" t="str">
        <f>IF(準備1!AC46=0,"-",ROUND(準備1!AC46,-6)/1000000)</f>
        <v>-</v>
      </c>
    </row>
    <row r="47" spans="1:17" x14ac:dyDescent="0.55000000000000004">
      <c r="A47">
        <v>43</v>
      </c>
      <c r="B47" t="str">
        <f>準備1!A47</f>
        <v>警察庁</v>
      </c>
      <c r="C47" t="str">
        <f>準備1!B47</f>
        <v>B000556</v>
      </c>
      <c r="D47" t="str">
        <f>IF(準備1!$F47="○","○","")</f>
        <v/>
      </c>
      <c r="E47" t="str">
        <f>準備1!C47</f>
        <v>分析用パソコン</v>
      </c>
      <c r="F47">
        <f>IF(準備1!H47=0,"-",ROUND(準備1!H47,-6)/1000000)</f>
        <v>2</v>
      </c>
      <c r="G47" t="str">
        <f>IF(準備1!M47=0,"-",ROUND(準備1!M47,-6)/1000000)</f>
        <v>-</v>
      </c>
      <c r="H47">
        <f>IF(準備1!N47=0,"-",ROUND(準備1!N47,-6)/1000000)</f>
        <v>2</v>
      </c>
      <c r="I47" t="str">
        <f>IF(準備1!O47=0,"-",ROUND(準備1!O47,-6)/1000000)</f>
        <v>-</v>
      </c>
      <c r="J47">
        <f>IF(準備1!P47=0,"-",ROUND(準備1!P47,-6)/1000000)</f>
        <v>1</v>
      </c>
      <c r="K47" t="str">
        <f>IF(準備1!U47=0,"-",ROUND(準備1!U47,-6)/1000000)</f>
        <v>-</v>
      </c>
      <c r="L47">
        <f>IF(準備1!V47=0,"-",ROUND(準備1!V47,-6)/1000000)</f>
        <v>1</v>
      </c>
      <c r="M47" t="str">
        <f>IF(準備1!W47=0,"-",ROUND(準備1!W47,-6)/1000000)</f>
        <v>-</v>
      </c>
      <c r="N47">
        <f>IF(準備1!X47=0,"-",ROUND(準備1!X47,-6)/1000000)</f>
        <v>1</v>
      </c>
      <c r="O47" t="str">
        <f>IF(準備1!AA47=0,"-",ROUND(準備1!AA47,-6)/1000000)</f>
        <v>-</v>
      </c>
      <c r="P47">
        <f>IF(準備1!AB47=0,"-",ROUND(準備1!AB47,-6)/1000000)</f>
        <v>1</v>
      </c>
      <c r="Q47" t="str">
        <f>IF(準備1!AC47=0,"-",ROUND(準備1!AC47,-6)/1000000)</f>
        <v>-</v>
      </c>
    </row>
    <row r="48" spans="1:17" x14ac:dyDescent="0.55000000000000004">
      <c r="A48">
        <v>44</v>
      </c>
      <c r="B48" t="str">
        <f>準備1!A48</f>
        <v>警察庁</v>
      </c>
      <c r="C48" t="str">
        <f>準備1!B48</f>
        <v>B000659</v>
      </c>
      <c r="D48" t="str">
        <f>IF(準備1!$F48="○","○","")</f>
        <v/>
      </c>
      <c r="E48" t="str">
        <f>準備1!C48</f>
        <v>データ送受信端末装置</v>
      </c>
      <c r="F48">
        <f>IF(準備1!H48=0,"-",ROUND(準備1!H48,-6)/1000000)</f>
        <v>1</v>
      </c>
      <c r="G48" t="str">
        <f>IF(準備1!M48=0,"-",ROUND(準備1!M48,-6)/1000000)</f>
        <v>-</v>
      </c>
      <c r="H48">
        <f>IF(準備1!N48=0,"-",ROUND(準備1!N48,-6)/1000000)</f>
        <v>1</v>
      </c>
      <c r="I48" t="str">
        <f>IF(準備1!O48=0,"-",ROUND(準備1!O48,-6)/1000000)</f>
        <v>-</v>
      </c>
      <c r="J48">
        <f>IF(準備1!P48=0,"-",ROUND(準備1!P48,-6)/1000000)</f>
        <v>1</v>
      </c>
      <c r="K48" t="str">
        <f>IF(準備1!U48=0,"-",ROUND(準備1!U48,-6)/1000000)</f>
        <v>-</v>
      </c>
      <c r="L48">
        <f>IF(準備1!V48=0,"-",ROUND(準備1!V48,-6)/1000000)</f>
        <v>1</v>
      </c>
      <c r="M48" t="str">
        <f>IF(準備1!W48=0,"-",ROUND(準備1!W48,-6)/1000000)</f>
        <v>-</v>
      </c>
      <c r="N48" t="str">
        <f>IF(準備1!X48=0,"-",ROUND(準備1!X48,-6)/1000000)</f>
        <v>-</v>
      </c>
      <c r="O48" t="str">
        <f>IF(準備1!AA48=0,"-",ROUND(準備1!AA48,-6)/1000000)</f>
        <v>-</v>
      </c>
      <c r="P48" t="str">
        <f>IF(準備1!AB48=0,"-",ROUND(準備1!AB48,-6)/1000000)</f>
        <v>-</v>
      </c>
      <c r="Q48" t="str">
        <f>IF(準備1!AC48=0,"-",ROUND(準備1!AC48,-6)/1000000)</f>
        <v>-</v>
      </c>
    </row>
    <row r="49" spans="1:17" x14ac:dyDescent="0.55000000000000004">
      <c r="A49">
        <v>45</v>
      </c>
      <c r="B49" t="str">
        <f>準備1!A49</f>
        <v>警察庁</v>
      </c>
      <c r="C49" t="str">
        <f>準備1!B49</f>
        <v>B000718</v>
      </c>
      <c r="D49" t="str">
        <f>IF(準備1!$F49="○","○","")</f>
        <v/>
      </c>
      <c r="E49" t="str">
        <f>準備1!C49</f>
        <v>データ伝送用端末装置</v>
      </c>
      <c r="F49">
        <f>IF(準備1!H49=0,"-",ROUND(準備1!H49,-6)/1000000)</f>
        <v>1</v>
      </c>
      <c r="G49" t="str">
        <f>IF(準備1!M49=0,"-",ROUND(準備1!M49,-6)/1000000)</f>
        <v>-</v>
      </c>
      <c r="H49">
        <f>IF(準備1!N49=0,"-",ROUND(準備1!N49,-6)/1000000)</f>
        <v>1</v>
      </c>
      <c r="I49" t="str">
        <f>IF(準備1!O49=0,"-",ROUND(準備1!O49,-6)/1000000)</f>
        <v>-</v>
      </c>
      <c r="J49">
        <f>IF(準備1!P49=0,"-",ROUND(準備1!P49,-6)/1000000)</f>
        <v>1</v>
      </c>
      <c r="K49" t="str">
        <f>IF(準備1!U49=0,"-",ROUND(準備1!U49,-6)/1000000)</f>
        <v>-</v>
      </c>
      <c r="L49">
        <f>IF(準備1!V49=0,"-",ROUND(準備1!V49,-6)/1000000)</f>
        <v>1</v>
      </c>
      <c r="M49" t="str">
        <f>IF(準備1!W49=0,"-",ROUND(準備1!W49,-6)/1000000)</f>
        <v>-</v>
      </c>
      <c r="N49">
        <f>IF(準備1!X49=0,"-",ROUND(準備1!X49,-6)/1000000)</f>
        <v>1</v>
      </c>
      <c r="O49" t="str">
        <f>IF(準備1!AA49=0,"-",ROUND(準備1!AA49,-6)/1000000)</f>
        <v>-</v>
      </c>
      <c r="P49">
        <f>IF(準備1!AB49=0,"-",ROUND(準備1!AB49,-6)/1000000)</f>
        <v>1</v>
      </c>
      <c r="Q49" t="str">
        <f>IF(準備1!AC49=0,"-",ROUND(準備1!AC49,-6)/1000000)</f>
        <v>-</v>
      </c>
    </row>
    <row r="50" spans="1:17" x14ac:dyDescent="0.55000000000000004">
      <c r="A50">
        <v>46</v>
      </c>
      <c r="B50" t="str">
        <f>準備1!A50</f>
        <v>警察庁</v>
      </c>
      <c r="C50" t="str">
        <f>準備1!B50</f>
        <v>B000730</v>
      </c>
      <c r="D50" t="str">
        <f>IF(準備1!$F50="○","○","")</f>
        <v/>
      </c>
      <c r="E50" t="str">
        <f>準備1!C50</f>
        <v>インターネット閲覧用端末</v>
      </c>
      <c r="F50">
        <f>IF(準備1!H50=0,"-",ROUND(準備1!H50,-6)/1000000)</f>
        <v>0</v>
      </c>
      <c r="G50" t="str">
        <f>IF(準備1!M50=0,"-",ROUND(準備1!M50,-6)/1000000)</f>
        <v>-</v>
      </c>
      <c r="H50">
        <f>IF(準備1!N50=0,"-",ROUND(準備1!N50,-6)/1000000)</f>
        <v>0</v>
      </c>
      <c r="I50" t="str">
        <f>IF(準備1!O50=0,"-",ROUND(準備1!O50,-6)/1000000)</f>
        <v>-</v>
      </c>
      <c r="J50">
        <f>IF(準備1!P50=0,"-",ROUND(準備1!P50,-6)/1000000)</f>
        <v>0</v>
      </c>
      <c r="K50" t="str">
        <f>IF(準備1!U50=0,"-",ROUND(準備1!U50,-6)/1000000)</f>
        <v>-</v>
      </c>
      <c r="L50">
        <f>IF(準備1!V50=0,"-",ROUND(準備1!V50,-6)/1000000)</f>
        <v>0</v>
      </c>
      <c r="M50" t="str">
        <f>IF(準備1!W50=0,"-",ROUND(準備1!W50,-6)/1000000)</f>
        <v>-</v>
      </c>
      <c r="N50" t="str">
        <f>IF(準備1!X50=0,"-",ROUND(準備1!X50,-6)/1000000)</f>
        <v>-</v>
      </c>
      <c r="O50" t="str">
        <f>IF(準備1!AA50=0,"-",ROUND(準備1!AA50,-6)/1000000)</f>
        <v>-</v>
      </c>
      <c r="P50" t="str">
        <f>IF(準備1!AB50=0,"-",ROUND(準備1!AB50,-6)/1000000)</f>
        <v>-</v>
      </c>
      <c r="Q50" t="str">
        <f>IF(準備1!AC50=0,"-",ROUND(準備1!AC50,-6)/1000000)</f>
        <v>-</v>
      </c>
    </row>
    <row r="51" spans="1:17" x14ac:dyDescent="0.55000000000000004">
      <c r="A51">
        <v>47</v>
      </c>
      <c r="B51" t="str">
        <f>準備1!A51</f>
        <v>警察庁</v>
      </c>
      <c r="C51" t="str">
        <f>準備1!B51</f>
        <v>B000752</v>
      </c>
      <c r="D51" t="str">
        <f>IF(準備1!$F51="○","○","")</f>
        <v/>
      </c>
      <c r="E51" t="str">
        <f>準備1!C51</f>
        <v>情報管理教養用システム</v>
      </c>
      <c r="F51">
        <f>IF(準備1!H51=0,"-",ROUND(準備1!H51,-6)/1000000)</f>
        <v>8</v>
      </c>
      <c r="G51" t="str">
        <f>IF(準備1!M51=0,"-",ROUND(準備1!M51,-6)/1000000)</f>
        <v>-</v>
      </c>
      <c r="H51">
        <f>IF(準備1!N51=0,"-",ROUND(準備1!N51,-6)/1000000)</f>
        <v>8</v>
      </c>
      <c r="I51" t="str">
        <f>IF(準備1!O51=0,"-",ROUND(準備1!O51,-6)/1000000)</f>
        <v>-</v>
      </c>
      <c r="J51">
        <f>IF(準備1!P51=0,"-",ROUND(準備1!P51,-6)/1000000)</f>
        <v>9</v>
      </c>
      <c r="K51" t="str">
        <f>IF(準備1!U51=0,"-",ROUND(準備1!U51,-6)/1000000)</f>
        <v>-</v>
      </c>
      <c r="L51">
        <f>IF(準備1!V51=0,"-",ROUND(準備1!V51,-6)/1000000)</f>
        <v>9</v>
      </c>
      <c r="M51" t="str">
        <f>IF(準備1!W51=0,"-",ROUND(準備1!W51,-6)/1000000)</f>
        <v>-</v>
      </c>
      <c r="N51">
        <f>IF(準備1!X51=0,"-",ROUND(準備1!X51,-6)/1000000)</f>
        <v>2</v>
      </c>
      <c r="O51">
        <f>IF(準備1!AA51=0,"-",ROUND(準備1!AA51,-6)/1000000)</f>
        <v>1</v>
      </c>
      <c r="P51">
        <f>IF(準備1!AB51=0,"-",ROUND(準備1!AB51,-6)/1000000)</f>
        <v>1</v>
      </c>
      <c r="Q51" t="str">
        <f>IF(準備1!AC51=0,"-",ROUND(準備1!AC51,-6)/1000000)</f>
        <v>-</v>
      </c>
    </row>
    <row r="52" spans="1:17" x14ac:dyDescent="0.55000000000000004">
      <c r="A52">
        <v>48</v>
      </c>
      <c r="B52" t="str">
        <f>準備1!A52</f>
        <v>警察庁</v>
      </c>
      <c r="C52" t="str">
        <f>準備1!B52</f>
        <v>B007900</v>
      </c>
      <c r="D52" t="str">
        <f>IF(準備1!$F52="○","○","")</f>
        <v/>
      </c>
      <c r="E52" t="str">
        <f>準備1!C52</f>
        <v>Ｇ７セキュアウェブサイトアクセスシステム</v>
      </c>
      <c r="F52">
        <f>IF(準備1!H52=0,"-",ROUND(準備1!H52,-6)/1000000)</f>
        <v>1</v>
      </c>
      <c r="G52" t="str">
        <f>IF(準備1!M52=0,"-",ROUND(準備1!M52,-6)/1000000)</f>
        <v>-</v>
      </c>
      <c r="H52">
        <f>IF(準備1!N52=0,"-",ROUND(準備1!N52,-6)/1000000)</f>
        <v>1</v>
      </c>
      <c r="I52" t="str">
        <f>IF(準備1!O52=0,"-",ROUND(準備1!O52,-6)/1000000)</f>
        <v>-</v>
      </c>
      <c r="J52">
        <f>IF(準備1!P52=0,"-",ROUND(準備1!P52,-6)/1000000)</f>
        <v>1</v>
      </c>
      <c r="K52" t="str">
        <f>IF(準備1!U52=0,"-",ROUND(準備1!U52,-6)/1000000)</f>
        <v>-</v>
      </c>
      <c r="L52">
        <f>IF(準備1!V52=0,"-",ROUND(準備1!V52,-6)/1000000)</f>
        <v>1</v>
      </c>
      <c r="M52" t="str">
        <f>IF(準備1!W52=0,"-",ROUND(準備1!W52,-6)/1000000)</f>
        <v>-</v>
      </c>
      <c r="N52">
        <f>IF(準備1!X52=0,"-",ROUND(準備1!X52,-6)/1000000)</f>
        <v>1</v>
      </c>
      <c r="O52" t="str">
        <f>IF(準備1!AA52=0,"-",ROUND(準備1!AA52,-6)/1000000)</f>
        <v>-</v>
      </c>
      <c r="P52">
        <f>IF(準備1!AB52=0,"-",ROUND(準備1!AB52,-6)/1000000)</f>
        <v>1</v>
      </c>
      <c r="Q52" t="str">
        <f>IF(準備1!AC52=0,"-",ROUND(準備1!AC52,-6)/1000000)</f>
        <v>-</v>
      </c>
    </row>
    <row r="53" spans="1:17" x14ac:dyDescent="0.55000000000000004">
      <c r="A53" s="2"/>
      <c r="B53" s="2" t="str">
        <f>E1</f>
        <v>警察庁</v>
      </c>
      <c r="C53" s="2"/>
      <c r="D53" s="2">
        <f>COUNTIF(D5:D52,"○")</f>
        <v>5</v>
      </c>
      <c r="E53" s="2"/>
      <c r="F53" s="2">
        <f>IF(準備1!H240=0,"-",ROUND(準備1!H240,-6)/1000000)</f>
        <v>18380</v>
      </c>
      <c r="G53" s="2">
        <f>IF(準備1!M240=0,"-",ROUND(準備1!M240,-6)/1000000)</f>
        <v>4443</v>
      </c>
      <c r="H53" s="2">
        <f>IF(準備1!N240=0,"-",ROUND(準備1!N240,-6)/1000000)</f>
        <v>12021</v>
      </c>
      <c r="I53" s="2">
        <f>IF(準備1!O240=0,"-",ROUND(準備1!O240,-6)/1000000)</f>
        <v>1916</v>
      </c>
      <c r="J53" s="2">
        <f>IF(準備1!P240=0,"-",ROUND(準備1!P240,-6)/1000000)</f>
        <v>26297</v>
      </c>
      <c r="K53" s="2">
        <f>IF(準備1!U240=0,"-",ROUND(準備1!U240,-6)/1000000)</f>
        <v>9180</v>
      </c>
      <c r="L53" s="2">
        <f>IF(準備1!V240=0,"-",ROUND(準備1!V240,-6)/1000000)</f>
        <v>15568</v>
      </c>
      <c r="M53" s="2">
        <f>IF(準備1!W240=0,"-",ROUND(準備1!W240,-6)/1000000)</f>
        <v>1549</v>
      </c>
      <c r="N53" s="2">
        <f>IF(準備1!X240=0,"-",ROUND(準備1!X240,-6)/1000000)</f>
        <v>26512</v>
      </c>
      <c r="O53" s="2">
        <f>IF(準備1!AA240=0,"-",ROUND(準備1!AA240,-6)/1000000)</f>
        <v>9424</v>
      </c>
      <c r="P53" s="2">
        <f>IF(準備1!AB240=0,"-",ROUND(準備1!AB240,-6)/1000000)</f>
        <v>15237</v>
      </c>
      <c r="Q53" s="2">
        <f>IF(準備1!AC240=0,"-",ROUND(準備1!AC240,-6)/1000000)</f>
        <v>1852</v>
      </c>
    </row>
  </sheetData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731C5C-831A-4CDA-BBA8-1D236B336A05}">
          <x14:formula1>
            <xm:f>リスト!$A$1:$A$26</xm:f>
          </x14:formula1>
          <xm:sqref>E1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9AA5-5C17-4A8C-9E59-ECB541C91D69}">
  <sheetPr>
    <tabColor rgb="FF00B0F0"/>
  </sheetPr>
  <dimension ref="A1:O49"/>
  <sheetViews>
    <sheetView showGridLines="0" tabSelected="1" zoomScale="70" zoomScaleNormal="70" workbookViewId="0">
      <pane ySplit="4" topLeftCell="A35" activePane="bottomLeft" state="frozen"/>
      <selection activeCell="Q46" sqref="Q46"/>
      <selection pane="bottomLeft"/>
    </sheetView>
  </sheetViews>
  <sheetFormatPr defaultRowHeight="18" x14ac:dyDescent="0.55000000000000004"/>
  <cols>
    <col min="1" max="1" width="3.1640625" customWidth="1"/>
    <col min="2" max="2" width="10.4140625" customWidth="1"/>
    <col min="3" max="3" width="41" customWidth="1"/>
  </cols>
  <sheetData>
    <row r="1" spans="1:15" ht="42.5" customHeight="1" x14ac:dyDescent="0.55000000000000004">
      <c r="C1" s="7" t="s">
        <v>147</v>
      </c>
      <c r="D1" s="8" t="s">
        <v>131</v>
      </c>
    </row>
    <row r="2" spans="1:15" ht="20" x14ac:dyDescent="0.55000000000000004">
      <c r="O2" s="9" t="s">
        <v>132</v>
      </c>
    </row>
    <row r="3" spans="1:15" x14ac:dyDescent="0.55000000000000004">
      <c r="A3" s="54" t="s">
        <v>133</v>
      </c>
      <c r="B3" s="56" t="s">
        <v>4</v>
      </c>
      <c r="C3" s="58" t="s">
        <v>134</v>
      </c>
      <c r="D3" s="49" t="s">
        <v>135</v>
      </c>
      <c r="E3" s="50"/>
      <c r="F3" s="50"/>
      <c r="G3" s="51"/>
      <c r="H3" s="49" t="s">
        <v>136</v>
      </c>
      <c r="I3" s="50"/>
      <c r="J3" s="50"/>
      <c r="K3" s="51"/>
      <c r="L3" s="49" t="s">
        <v>137</v>
      </c>
      <c r="M3" s="50"/>
      <c r="N3" s="50"/>
      <c r="O3" s="51"/>
    </row>
    <row r="4" spans="1:15" x14ac:dyDescent="0.55000000000000004">
      <c r="A4" s="55"/>
      <c r="B4" s="57"/>
      <c r="C4" s="59"/>
      <c r="D4" s="10" t="s">
        <v>138</v>
      </c>
      <c r="E4" s="11" t="s">
        <v>129</v>
      </c>
      <c r="F4" s="11" t="s">
        <v>139</v>
      </c>
      <c r="G4" s="12" t="s">
        <v>140</v>
      </c>
      <c r="H4" s="10" t="s">
        <v>138</v>
      </c>
      <c r="I4" s="11" t="s">
        <v>129</v>
      </c>
      <c r="J4" s="11" t="s">
        <v>139</v>
      </c>
      <c r="K4" s="12" t="s">
        <v>140</v>
      </c>
      <c r="L4" s="10" t="s">
        <v>138</v>
      </c>
      <c r="M4" s="11" t="s">
        <v>129</v>
      </c>
      <c r="N4" s="11" t="s">
        <v>139</v>
      </c>
      <c r="O4" s="12" t="s">
        <v>140</v>
      </c>
    </row>
    <row r="5" spans="1:15" x14ac:dyDescent="0.55000000000000004">
      <c r="A5" s="22">
        <v>1</v>
      </c>
      <c r="B5" s="23" t="s">
        <v>167</v>
      </c>
      <c r="C5" s="24" t="s">
        <v>64</v>
      </c>
      <c r="D5" s="25">
        <v>1</v>
      </c>
      <c r="E5" s="26" t="s">
        <v>168</v>
      </c>
      <c r="F5" s="26">
        <v>1</v>
      </c>
      <c r="G5" s="27" t="s">
        <v>168</v>
      </c>
      <c r="H5" s="28">
        <v>1</v>
      </c>
      <c r="I5" s="29" t="s">
        <v>168</v>
      </c>
      <c r="J5" s="29">
        <v>1</v>
      </c>
      <c r="K5" s="30" t="s">
        <v>168</v>
      </c>
      <c r="L5" s="25">
        <v>1</v>
      </c>
      <c r="M5" s="26" t="s">
        <v>168</v>
      </c>
      <c r="N5" s="26">
        <v>1</v>
      </c>
      <c r="O5" s="27" t="s">
        <v>168</v>
      </c>
    </row>
    <row r="6" spans="1:15" x14ac:dyDescent="0.55000000000000004">
      <c r="A6" s="31">
        <v>2</v>
      </c>
      <c r="B6" s="32" t="s">
        <v>167</v>
      </c>
      <c r="C6" s="33" t="s">
        <v>65</v>
      </c>
      <c r="D6" s="34">
        <v>20</v>
      </c>
      <c r="E6" s="35" t="s">
        <v>168</v>
      </c>
      <c r="F6" s="35">
        <v>20</v>
      </c>
      <c r="G6" s="36" t="s">
        <v>168</v>
      </c>
      <c r="H6" s="37" t="s">
        <v>168</v>
      </c>
      <c r="I6" s="38" t="s">
        <v>168</v>
      </c>
      <c r="J6" s="38" t="s">
        <v>168</v>
      </c>
      <c r="K6" s="39" t="s">
        <v>168</v>
      </c>
      <c r="L6" s="34">
        <v>45</v>
      </c>
      <c r="M6" s="35">
        <v>45</v>
      </c>
      <c r="N6" s="35" t="s">
        <v>168</v>
      </c>
      <c r="O6" s="36" t="s">
        <v>168</v>
      </c>
    </row>
    <row r="7" spans="1:15" x14ac:dyDescent="0.55000000000000004">
      <c r="A7" s="31">
        <v>3</v>
      </c>
      <c r="B7" s="32" t="s">
        <v>167</v>
      </c>
      <c r="C7" s="33" t="s">
        <v>66</v>
      </c>
      <c r="D7" s="34">
        <v>2</v>
      </c>
      <c r="E7" s="35" t="s">
        <v>168</v>
      </c>
      <c r="F7" s="35">
        <v>2</v>
      </c>
      <c r="G7" s="36" t="s">
        <v>168</v>
      </c>
      <c r="H7" s="37">
        <v>2</v>
      </c>
      <c r="I7" s="38" t="s">
        <v>168</v>
      </c>
      <c r="J7" s="38">
        <v>2</v>
      </c>
      <c r="K7" s="39" t="s">
        <v>168</v>
      </c>
      <c r="L7" s="34">
        <v>4</v>
      </c>
      <c r="M7" s="35" t="s">
        <v>168</v>
      </c>
      <c r="N7" s="35">
        <v>4</v>
      </c>
      <c r="O7" s="36" t="s">
        <v>168</v>
      </c>
    </row>
    <row r="8" spans="1:15" x14ac:dyDescent="0.55000000000000004">
      <c r="A8" s="31">
        <v>4</v>
      </c>
      <c r="B8" s="32" t="s">
        <v>167</v>
      </c>
      <c r="C8" s="33" t="s">
        <v>67</v>
      </c>
      <c r="D8" s="34">
        <v>2074</v>
      </c>
      <c r="E8" s="35" t="s">
        <v>168</v>
      </c>
      <c r="F8" s="35">
        <v>2074</v>
      </c>
      <c r="G8" s="36" t="s">
        <v>168</v>
      </c>
      <c r="H8" s="37">
        <v>3092</v>
      </c>
      <c r="I8" s="38">
        <v>1046</v>
      </c>
      <c r="J8" s="38">
        <v>2045</v>
      </c>
      <c r="K8" s="39" t="s">
        <v>168</v>
      </c>
      <c r="L8" s="34">
        <v>3958</v>
      </c>
      <c r="M8" s="35">
        <v>1923</v>
      </c>
      <c r="N8" s="35">
        <v>2035</v>
      </c>
      <c r="O8" s="36" t="s">
        <v>168</v>
      </c>
    </row>
    <row r="9" spans="1:15" x14ac:dyDescent="0.55000000000000004">
      <c r="A9" s="31">
        <v>5</v>
      </c>
      <c r="B9" s="32" t="s">
        <v>167</v>
      </c>
      <c r="C9" s="33" t="s">
        <v>68</v>
      </c>
      <c r="D9" s="34">
        <v>665</v>
      </c>
      <c r="E9" s="35">
        <v>142</v>
      </c>
      <c r="F9" s="35">
        <v>523</v>
      </c>
      <c r="G9" s="36" t="s">
        <v>168</v>
      </c>
      <c r="H9" s="37">
        <v>901</v>
      </c>
      <c r="I9" s="38">
        <v>124</v>
      </c>
      <c r="J9" s="38">
        <v>778</v>
      </c>
      <c r="K9" s="39" t="s">
        <v>168</v>
      </c>
      <c r="L9" s="34">
        <v>847</v>
      </c>
      <c r="M9" s="35">
        <v>70</v>
      </c>
      <c r="N9" s="35">
        <v>777</v>
      </c>
      <c r="O9" s="36" t="s">
        <v>168</v>
      </c>
    </row>
    <row r="10" spans="1:15" x14ac:dyDescent="0.55000000000000004">
      <c r="A10" s="31">
        <v>6</v>
      </c>
      <c r="B10" s="32" t="s">
        <v>167</v>
      </c>
      <c r="C10" s="33" t="s">
        <v>69</v>
      </c>
      <c r="D10" s="34">
        <v>38</v>
      </c>
      <c r="E10" s="35" t="s">
        <v>168</v>
      </c>
      <c r="F10" s="35">
        <v>38</v>
      </c>
      <c r="G10" s="36" t="s">
        <v>168</v>
      </c>
      <c r="H10" s="37">
        <v>38</v>
      </c>
      <c r="I10" s="38" t="s">
        <v>168</v>
      </c>
      <c r="J10" s="38">
        <v>38</v>
      </c>
      <c r="K10" s="39" t="s">
        <v>168</v>
      </c>
      <c r="L10" s="34">
        <v>277</v>
      </c>
      <c r="M10" s="35">
        <v>239</v>
      </c>
      <c r="N10" s="35">
        <v>38</v>
      </c>
      <c r="O10" s="36" t="s">
        <v>168</v>
      </c>
    </row>
    <row r="11" spans="1:15" x14ac:dyDescent="0.55000000000000004">
      <c r="A11" s="31">
        <v>7</v>
      </c>
      <c r="B11" s="32" t="s">
        <v>167</v>
      </c>
      <c r="C11" s="33" t="s">
        <v>70</v>
      </c>
      <c r="D11" s="34">
        <v>68</v>
      </c>
      <c r="E11" s="35">
        <v>10</v>
      </c>
      <c r="F11" s="35">
        <v>58</v>
      </c>
      <c r="G11" s="36" t="s">
        <v>168</v>
      </c>
      <c r="H11" s="37">
        <v>819</v>
      </c>
      <c r="I11" s="38">
        <v>761</v>
      </c>
      <c r="J11" s="38">
        <v>58</v>
      </c>
      <c r="K11" s="39" t="s">
        <v>168</v>
      </c>
      <c r="L11" s="34">
        <v>871</v>
      </c>
      <c r="M11" s="35">
        <v>807</v>
      </c>
      <c r="N11" s="35">
        <v>64</v>
      </c>
      <c r="O11" s="36" t="s">
        <v>168</v>
      </c>
    </row>
    <row r="12" spans="1:15" x14ac:dyDescent="0.55000000000000004">
      <c r="A12" s="31">
        <v>8</v>
      </c>
      <c r="B12" s="32" t="s">
        <v>167</v>
      </c>
      <c r="C12" s="33" t="s">
        <v>71</v>
      </c>
      <c r="D12" s="34">
        <v>1744</v>
      </c>
      <c r="E12" s="35" t="s">
        <v>168</v>
      </c>
      <c r="F12" s="35">
        <v>1744</v>
      </c>
      <c r="G12" s="36" t="s">
        <v>168</v>
      </c>
      <c r="H12" s="37">
        <v>3000</v>
      </c>
      <c r="I12" s="38">
        <v>1256</v>
      </c>
      <c r="J12" s="38">
        <v>1744</v>
      </c>
      <c r="K12" s="39" t="s">
        <v>168</v>
      </c>
      <c r="L12" s="34">
        <v>3382</v>
      </c>
      <c r="M12" s="35">
        <v>1705</v>
      </c>
      <c r="N12" s="35">
        <v>1676</v>
      </c>
      <c r="O12" s="36" t="s">
        <v>168</v>
      </c>
    </row>
    <row r="13" spans="1:15" x14ac:dyDescent="0.55000000000000004">
      <c r="A13" s="31">
        <v>9</v>
      </c>
      <c r="B13" s="32" t="s">
        <v>167</v>
      </c>
      <c r="C13" s="33" t="s">
        <v>72</v>
      </c>
      <c r="D13" s="34">
        <v>3474</v>
      </c>
      <c r="E13" s="35" t="s">
        <v>168</v>
      </c>
      <c r="F13" s="35">
        <v>3474</v>
      </c>
      <c r="G13" s="36" t="s">
        <v>168</v>
      </c>
      <c r="H13" s="37">
        <v>3711</v>
      </c>
      <c r="I13" s="38">
        <v>224</v>
      </c>
      <c r="J13" s="38">
        <v>3487</v>
      </c>
      <c r="K13" s="39" t="s">
        <v>168</v>
      </c>
      <c r="L13" s="34">
        <v>3842</v>
      </c>
      <c r="M13" s="35">
        <v>434</v>
      </c>
      <c r="N13" s="35">
        <v>3408</v>
      </c>
      <c r="O13" s="36" t="s">
        <v>168</v>
      </c>
    </row>
    <row r="14" spans="1:15" x14ac:dyDescent="0.55000000000000004">
      <c r="A14" s="31">
        <v>10</v>
      </c>
      <c r="B14" s="32" t="s">
        <v>167</v>
      </c>
      <c r="C14" s="33" t="s">
        <v>73</v>
      </c>
      <c r="D14" s="34">
        <v>1409</v>
      </c>
      <c r="E14" s="35">
        <v>279</v>
      </c>
      <c r="F14" s="35">
        <v>1130</v>
      </c>
      <c r="G14" s="36" t="s">
        <v>168</v>
      </c>
      <c r="H14" s="37">
        <v>1767</v>
      </c>
      <c r="I14" s="38">
        <v>633</v>
      </c>
      <c r="J14" s="38">
        <v>1134</v>
      </c>
      <c r="K14" s="39" t="s">
        <v>168</v>
      </c>
      <c r="L14" s="34">
        <v>1197</v>
      </c>
      <c r="M14" s="35">
        <v>11</v>
      </c>
      <c r="N14" s="35">
        <v>1186</v>
      </c>
      <c r="O14" s="36" t="s">
        <v>168</v>
      </c>
    </row>
    <row r="15" spans="1:15" x14ac:dyDescent="0.55000000000000004">
      <c r="A15" s="31">
        <v>11</v>
      </c>
      <c r="B15" s="32" t="s">
        <v>167</v>
      </c>
      <c r="C15" s="33" t="s">
        <v>74</v>
      </c>
      <c r="D15" s="34">
        <v>2002</v>
      </c>
      <c r="E15" s="35">
        <v>1029</v>
      </c>
      <c r="F15" s="35">
        <v>973</v>
      </c>
      <c r="G15" s="36" t="s">
        <v>168</v>
      </c>
      <c r="H15" s="37">
        <v>1235</v>
      </c>
      <c r="I15" s="38">
        <v>129</v>
      </c>
      <c r="J15" s="38">
        <v>1106</v>
      </c>
      <c r="K15" s="39" t="s">
        <v>168</v>
      </c>
      <c r="L15" s="34">
        <v>1067</v>
      </c>
      <c r="M15" s="35" t="s">
        <v>168</v>
      </c>
      <c r="N15" s="35">
        <v>1067</v>
      </c>
      <c r="O15" s="36" t="s">
        <v>168</v>
      </c>
    </row>
    <row r="16" spans="1:15" x14ac:dyDescent="0.55000000000000004">
      <c r="A16" s="31">
        <v>12</v>
      </c>
      <c r="B16" s="32" t="s">
        <v>167</v>
      </c>
      <c r="C16" s="33" t="s">
        <v>75</v>
      </c>
      <c r="D16" s="34">
        <v>27</v>
      </c>
      <c r="E16" s="35" t="s">
        <v>168</v>
      </c>
      <c r="F16" s="35">
        <v>27</v>
      </c>
      <c r="G16" s="36" t="s">
        <v>168</v>
      </c>
      <c r="H16" s="37">
        <v>175</v>
      </c>
      <c r="I16" s="38">
        <v>147</v>
      </c>
      <c r="J16" s="38">
        <v>28</v>
      </c>
      <c r="K16" s="39" t="s">
        <v>168</v>
      </c>
      <c r="L16" s="34">
        <v>27</v>
      </c>
      <c r="M16" s="35" t="s">
        <v>168</v>
      </c>
      <c r="N16" s="35">
        <v>27</v>
      </c>
      <c r="O16" s="36" t="s">
        <v>168</v>
      </c>
    </row>
    <row r="17" spans="1:15" x14ac:dyDescent="0.55000000000000004">
      <c r="A17" s="31">
        <v>13</v>
      </c>
      <c r="B17" s="32" t="s">
        <v>167</v>
      </c>
      <c r="C17" s="33" t="s">
        <v>76</v>
      </c>
      <c r="D17" s="34">
        <v>16</v>
      </c>
      <c r="E17" s="35" t="s">
        <v>168</v>
      </c>
      <c r="F17" s="35">
        <v>16</v>
      </c>
      <c r="G17" s="36" t="s">
        <v>168</v>
      </c>
      <c r="H17" s="37">
        <v>14</v>
      </c>
      <c r="I17" s="38" t="s">
        <v>168</v>
      </c>
      <c r="J17" s="38">
        <v>14</v>
      </c>
      <c r="K17" s="39" t="s">
        <v>168</v>
      </c>
      <c r="L17" s="34">
        <v>79</v>
      </c>
      <c r="M17" s="35">
        <v>70</v>
      </c>
      <c r="N17" s="35">
        <v>9</v>
      </c>
      <c r="O17" s="36" t="s">
        <v>168</v>
      </c>
    </row>
    <row r="18" spans="1:15" x14ac:dyDescent="0.55000000000000004">
      <c r="A18" s="31">
        <v>14</v>
      </c>
      <c r="B18" s="32" t="s">
        <v>167</v>
      </c>
      <c r="C18" s="33" t="s">
        <v>77</v>
      </c>
      <c r="D18" s="34">
        <v>105</v>
      </c>
      <c r="E18" s="35" t="s">
        <v>168</v>
      </c>
      <c r="F18" s="35">
        <v>105</v>
      </c>
      <c r="G18" s="36" t="s">
        <v>168</v>
      </c>
      <c r="H18" s="37">
        <v>85</v>
      </c>
      <c r="I18" s="38" t="s">
        <v>168</v>
      </c>
      <c r="J18" s="38">
        <v>85</v>
      </c>
      <c r="K18" s="39" t="s">
        <v>168</v>
      </c>
      <c r="L18" s="34">
        <v>60</v>
      </c>
      <c r="M18" s="35" t="s">
        <v>168</v>
      </c>
      <c r="N18" s="35">
        <v>60</v>
      </c>
      <c r="O18" s="36" t="s">
        <v>168</v>
      </c>
    </row>
    <row r="19" spans="1:15" x14ac:dyDescent="0.55000000000000004">
      <c r="A19" s="31">
        <v>15</v>
      </c>
      <c r="B19" s="32" t="s">
        <v>167</v>
      </c>
      <c r="C19" s="33" t="s">
        <v>78</v>
      </c>
      <c r="D19" s="34">
        <v>73</v>
      </c>
      <c r="E19" s="35">
        <v>42</v>
      </c>
      <c r="F19" s="35">
        <v>31</v>
      </c>
      <c r="G19" s="36" t="s">
        <v>168</v>
      </c>
      <c r="H19" s="37">
        <v>13</v>
      </c>
      <c r="I19" s="38" t="s">
        <v>168</v>
      </c>
      <c r="J19" s="38">
        <v>13</v>
      </c>
      <c r="K19" s="39" t="s">
        <v>168</v>
      </c>
      <c r="L19" s="34">
        <v>13</v>
      </c>
      <c r="M19" s="35" t="s">
        <v>168</v>
      </c>
      <c r="N19" s="35">
        <v>13</v>
      </c>
      <c r="O19" s="36" t="s">
        <v>168</v>
      </c>
    </row>
    <row r="20" spans="1:15" x14ac:dyDescent="0.55000000000000004">
      <c r="A20" s="31">
        <v>16</v>
      </c>
      <c r="B20" s="32" t="s">
        <v>167</v>
      </c>
      <c r="C20" s="33" t="s">
        <v>79</v>
      </c>
      <c r="D20" s="34">
        <v>9</v>
      </c>
      <c r="E20" s="35" t="s">
        <v>168</v>
      </c>
      <c r="F20" s="35">
        <v>9</v>
      </c>
      <c r="G20" s="36" t="s">
        <v>168</v>
      </c>
      <c r="H20" s="37">
        <v>10</v>
      </c>
      <c r="I20" s="38" t="s">
        <v>168</v>
      </c>
      <c r="J20" s="38">
        <v>10</v>
      </c>
      <c r="K20" s="39" t="s">
        <v>168</v>
      </c>
      <c r="L20" s="34">
        <v>10</v>
      </c>
      <c r="M20" s="35" t="s">
        <v>168</v>
      </c>
      <c r="N20" s="35">
        <v>10</v>
      </c>
      <c r="O20" s="36" t="s">
        <v>168</v>
      </c>
    </row>
    <row r="21" spans="1:15" x14ac:dyDescent="0.55000000000000004">
      <c r="A21" s="31">
        <v>17</v>
      </c>
      <c r="B21" s="32" t="s">
        <v>167</v>
      </c>
      <c r="C21" s="33" t="s">
        <v>80</v>
      </c>
      <c r="D21" s="34">
        <v>39</v>
      </c>
      <c r="E21" s="35" t="s">
        <v>168</v>
      </c>
      <c r="F21" s="35">
        <v>39</v>
      </c>
      <c r="G21" s="36" t="s">
        <v>168</v>
      </c>
      <c r="H21" s="37">
        <v>39</v>
      </c>
      <c r="I21" s="38" t="s">
        <v>168</v>
      </c>
      <c r="J21" s="38">
        <v>39</v>
      </c>
      <c r="K21" s="39" t="s">
        <v>168</v>
      </c>
      <c r="L21" s="34">
        <v>39</v>
      </c>
      <c r="M21" s="35" t="s">
        <v>168</v>
      </c>
      <c r="N21" s="35">
        <v>39</v>
      </c>
      <c r="O21" s="36" t="s">
        <v>168</v>
      </c>
    </row>
    <row r="22" spans="1:15" x14ac:dyDescent="0.55000000000000004">
      <c r="A22" s="31">
        <v>18</v>
      </c>
      <c r="B22" s="32" t="s">
        <v>167</v>
      </c>
      <c r="C22" s="33" t="s">
        <v>81</v>
      </c>
      <c r="D22" s="34">
        <v>36</v>
      </c>
      <c r="E22" s="35">
        <v>3</v>
      </c>
      <c r="F22" s="35">
        <v>33</v>
      </c>
      <c r="G22" s="36" t="s">
        <v>168</v>
      </c>
      <c r="H22" s="37">
        <v>31</v>
      </c>
      <c r="I22" s="38">
        <v>3</v>
      </c>
      <c r="J22" s="38">
        <v>28</v>
      </c>
      <c r="K22" s="39" t="s">
        <v>168</v>
      </c>
      <c r="L22" s="34">
        <v>36</v>
      </c>
      <c r="M22" s="35">
        <v>3</v>
      </c>
      <c r="N22" s="35">
        <v>33</v>
      </c>
      <c r="O22" s="36" t="s">
        <v>168</v>
      </c>
    </row>
    <row r="23" spans="1:15" x14ac:dyDescent="0.55000000000000004">
      <c r="A23" s="31">
        <v>19</v>
      </c>
      <c r="B23" s="32" t="s">
        <v>167</v>
      </c>
      <c r="C23" s="33" t="s">
        <v>82</v>
      </c>
      <c r="D23" s="34">
        <v>0</v>
      </c>
      <c r="E23" s="35" t="s">
        <v>168</v>
      </c>
      <c r="F23" s="35">
        <v>0</v>
      </c>
      <c r="G23" s="36" t="s">
        <v>168</v>
      </c>
      <c r="H23" s="37">
        <v>0</v>
      </c>
      <c r="I23" s="38" t="s">
        <v>168</v>
      </c>
      <c r="J23" s="38">
        <v>0</v>
      </c>
      <c r="K23" s="39" t="s">
        <v>168</v>
      </c>
      <c r="L23" s="34">
        <v>0</v>
      </c>
      <c r="M23" s="35" t="s">
        <v>168</v>
      </c>
      <c r="N23" s="35">
        <v>0</v>
      </c>
      <c r="O23" s="36" t="s">
        <v>168</v>
      </c>
    </row>
    <row r="24" spans="1:15" x14ac:dyDescent="0.55000000000000004">
      <c r="A24" s="31">
        <v>20</v>
      </c>
      <c r="B24" s="32" t="s">
        <v>167</v>
      </c>
      <c r="C24" s="33" t="s">
        <v>85</v>
      </c>
      <c r="D24" s="34">
        <v>703</v>
      </c>
      <c r="E24" s="35">
        <v>394</v>
      </c>
      <c r="F24" s="35">
        <v>309</v>
      </c>
      <c r="G24" s="36" t="s">
        <v>168</v>
      </c>
      <c r="H24" s="37">
        <v>850</v>
      </c>
      <c r="I24" s="38">
        <v>405</v>
      </c>
      <c r="J24" s="38">
        <v>445</v>
      </c>
      <c r="K24" s="39" t="s">
        <v>168</v>
      </c>
      <c r="L24" s="34">
        <v>544</v>
      </c>
      <c r="M24" s="35">
        <v>363</v>
      </c>
      <c r="N24" s="35">
        <v>181</v>
      </c>
      <c r="O24" s="36" t="s">
        <v>168</v>
      </c>
    </row>
    <row r="25" spans="1:15" x14ac:dyDescent="0.55000000000000004">
      <c r="A25" s="31">
        <v>21</v>
      </c>
      <c r="B25" s="32" t="s">
        <v>167</v>
      </c>
      <c r="C25" s="33" t="s">
        <v>86</v>
      </c>
      <c r="D25" s="34">
        <v>467</v>
      </c>
      <c r="E25" s="35" t="s">
        <v>168</v>
      </c>
      <c r="F25" s="35">
        <v>467</v>
      </c>
      <c r="G25" s="36" t="s">
        <v>168</v>
      </c>
      <c r="H25" s="37">
        <v>562</v>
      </c>
      <c r="I25" s="38">
        <v>89</v>
      </c>
      <c r="J25" s="38">
        <v>473</v>
      </c>
      <c r="K25" s="39" t="s">
        <v>168</v>
      </c>
      <c r="L25" s="34">
        <v>523</v>
      </c>
      <c r="M25" s="35" t="s">
        <v>168</v>
      </c>
      <c r="N25" s="35">
        <v>523</v>
      </c>
      <c r="O25" s="36" t="s">
        <v>168</v>
      </c>
    </row>
    <row r="26" spans="1:15" x14ac:dyDescent="0.55000000000000004">
      <c r="A26" s="31">
        <v>22</v>
      </c>
      <c r="B26" s="32" t="s">
        <v>167</v>
      </c>
      <c r="C26" s="33" t="s">
        <v>87</v>
      </c>
      <c r="D26" s="34">
        <v>75</v>
      </c>
      <c r="E26" s="35" t="s">
        <v>168</v>
      </c>
      <c r="F26" s="35">
        <v>75</v>
      </c>
      <c r="G26" s="36" t="s">
        <v>168</v>
      </c>
      <c r="H26" s="37">
        <v>75</v>
      </c>
      <c r="I26" s="38" t="s">
        <v>168</v>
      </c>
      <c r="J26" s="38">
        <v>75</v>
      </c>
      <c r="K26" s="39" t="s">
        <v>168</v>
      </c>
      <c r="L26" s="34">
        <v>223</v>
      </c>
      <c r="M26" s="35">
        <v>149</v>
      </c>
      <c r="N26" s="35">
        <v>74</v>
      </c>
      <c r="O26" s="36" t="s">
        <v>168</v>
      </c>
    </row>
    <row r="27" spans="1:15" x14ac:dyDescent="0.55000000000000004">
      <c r="A27" s="31">
        <v>23</v>
      </c>
      <c r="B27" s="32" t="s">
        <v>167</v>
      </c>
      <c r="C27" s="33" t="s">
        <v>88</v>
      </c>
      <c r="D27" s="34">
        <v>33</v>
      </c>
      <c r="E27" s="35" t="s">
        <v>168</v>
      </c>
      <c r="F27" s="35">
        <v>33</v>
      </c>
      <c r="G27" s="36" t="s">
        <v>168</v>
      </c>
      <c r="H27" s="37">
        <v>34</v>
      </c>
      <c r="I27" s="38">
        <v>1</v>
      </c>
      <c r="J27" s="38">
        <v>33</v>
      </c>
      <c r="K27" s="39" t="s">
        <v>168</v>
      </c>
      <c r="L27" s="34">
        <v>33</v>
      </c>
      <c r="M27" s="35" t="s">
        <v>168</v>
      </c>
      <c r="N27" s="35">
        <v>33</v>
      </c>
      <c r="O27" s="36" t="s">
        <v>168</v>
      </c>
    </row>
    <row r="28" spans="1:15" x14ac:dyDescent="0.55000000000000004">
      <c r="A28" s="31">
        <v>24</v>
      </c>
      <c r="B28" s="32" t="s">
        <v>167</v>
      </c>
      <c r="C28" s="33" t="s">
        <v>89</v>
      </c>
      <c r="D28" s="34">
        <v>81</v>
      </c>
      <c r="E28" s="35">
        <v>21</v>
      </c>
      <c r="F28" s="35">
        <v>60</v>
      </c>
      <c r="G28" s="36" t="s">
        <v>168</v>
      </c>
      <c r="H28" s="37">
        <v>36</v>
      </c>
      <c r="I28" s="38" t="s">
        <v>168</v>
      </c>
      <c r="J28" s="38">
        <v>36</v>
      </c>
      <c r="K28" s="39" t="s">
        <v>168</v>
      </c>
      <c r="L28" s="34">
        <v>36</v>
      </c>
      <c r="M28" s="35" t="s">
        <v>168</v>
      </c>
      <c r="N28" s="35">
        <v>36</v>
      </c>
      <c r="O28" s="36" t="s">
        <v>168</v>
      </c>
    </row>
    <row r="29" spans="1:15" x14ac:dyDescent="0.55000000000000004">
      <c r="A29" s="31">
        <v>25</v>
      </c>
      <c r="B29" s="32" t="s">
        <v>167</v>
      </c>
      <c r="C29" s="33" t="s">
        <v>90</v>
      </c>
      <c r="D29" s="34">
        <v>431</v>
      </c>
      <c r="E29" s="35">
        <v>379</v>
      </c>
      <c r="F29" s="35">
        <v>52</v>
      </c>
      <c r="G29" s="36" t="s">
        <v>168</v>
      </c>
      <c r="H29" s="37">
        <v>194</v>
      </c>
      <c r="I29" s="38" t="s">
        <v>168</v>
      </c>
      <c r="J29" s="38">
        <v>194</v>
      </c>
      <c r="K29" s="39" t="s">
        <v>168</v>
      </c>
      <c r="L29" s="34">
        <v>195</v>
      </c>
      <c r="M29" s="35" t="s">
        <v>168</v>
      </c>
      <c r="N29" s="35">
        <v>195</v>
      </c>
      <c r="O29" s="36" t="s">
        <v>168</v>
      </c>
    </row>
    <row r="30" spans="1:15" x14ac:dyDescent="0.55000000000000004">
      <c r="A30" s="31">
        <v>26</v>
      </c>
      <c r="B30" s="32" t="s">
        <v>167</v>
      </c>
      <c r="C30" s="33" t="s">
        <v>91</v>
      </c>
      <c r="D30" s="34">
        <v>587</v>
      </c>
      <c r="E30" s="35">
        <v>587</v>
      </c>
      <c r="F30" s="35" t="s">
        <v>168</v>
      </c>
      <c r="G30" s="36" t="s">
        <v>168</v>
      </c>
      <c r="H30" s="37">
        <v>3741</v>
      </c>
      <c r="I30" s="38">
        <v>3741</v>
      </c>
      <c r="J30" s="38" t="s">
        <v>168</v>
      </c>
      <c r="K30" s="39" t="s">
        <v>168</v>
      </c>
      <c r="L30" s="34">
        <v>1186</v>
      </c>
      <c r="M30" s="35">
        <v>1142</v>
      </c>
      <c r="N30" s="35">
        <v>44</v>
      </c>
      <c r="O30" s="36" t="s">
        <v>168</v>
      </c>
    </row>
    <row r="31" spans="1:15" x14ac:dyDescent="0.55000000000000004">
      <c r="A31" s="31">
        <v>27</v>
      </c>
      <c r="B31" s="32" t="s">
        <v>167</v>
      </c>
      <c r="C31" s="33" t="s">
        <v>92</v>
      </c>
      <c r="D31" s="34">
        <v>1557</v>
      </c>
      <c r="E31" s="35">
        <v>1557</v>
      </c>
      <c r="F31" s="35" t="s">
        <v>168</v>
      </c>
      <c r="G31" s="36" t="s">
        <v>168</v>
      </c>
      <c r="H31" s="37">
        <v>2968</v>
      </c>
      <c r="I31" s="38" t="s">
        <v>168</v>
      </c>
      <c r="J31" s="38">
        <v>2968</v>
      </c>
      <c r="K31" s="39" t="s">
        <v>168</v>
      </c>
      <c r="L31" s="34">
        <v>4310</v>
      </c>
      <c r="M31" s="35">
        <v>1016</v>
      </c>
      <c r="N31" s="35">
        <v>3294</v>
      </c>
      <c r="O31" s="36" t="s">
        <v>168</v>
      </c>
    </row>
    <row r="32" spans="1:15" x14ac:dyDescent="0.55000000000000004">
      <c r="A32" s="31">
        <v>28</v>
      </c>
      <c r="B32" s="32" t="s">
        <v>167</v>
      </c>
      <c r="C32" s="33" t="s">
        <v>93</v>
      </c>
      <c r="D32" s="34" t="s">
        <v>168</v>
      </c>
      <c r="E32" s="35" t="s">
        <v>168</v>
      </c>
      <c r="F32" s="35" t="s">
        <v>168</v>
      </c>
      <c r="G32" s="36" t="s">
        <v>168</v>
      </c>
      <c r="H32" s="37">
        <v>275</v>
      </c>
      <c r="I32" s="38">
        <v>275</v>
      </c>
      <c r="J32" s="38" t="s">
        <v>168</v>
      </c>
      <c r="K32" s="39" t="s">
        <v>168</v>
      </c>
      <c r="L32" s="34">
        <v>334</v>
      </c>
      <c r="M32" s="35">
        <v>334</v>
      </c>
      <c r="N32" s="35" t="s">
        <v>168</v>
      </c>
      <c r="O32" s="36" t="s">
        <v>168</v>
      </c>
    </row>
    <row r="33" spans="1:15" x14ac:dyDescent="0.55000000000000004">
      <c r="A33" s="31">
        <v>29</v>
      </c>
      <c r="B33" s="32" t="s">
        <v>167</v>
      </c>
      <c r="C33" s="33" t="s">
        <v>94</v>
      </c>
      <c r="D33" s="34" t="s">
        <v>168</v>
      </c>
      <c r="E33" s="35" t="s">
        <v>168</v>
      </c>
      <c r="F33" s="35" t="s">
        <v>168</v>
      </c>
      <c r="G33" s="36" t="s">
        <v>168</v>
      </c>
      <c r="H33" s="37">
        <v>15</v>
      </c>
      <c r="I33" s="38">
        <v>15</v>
      </c>
      <c r="J33" s="38" t="s">
        <v>168</v>
      </c>
      <c r="K33" s="39" t="s">
        <v>168</v>
      </c>
      <c r="L33" s="34">
        <v>3</v>
      </c>
      <c r="M33" s="35" t="s">
        <v>168</v>
      </c>
      <c r="N33" s="35">
        <v>3</v>
      </c>
      <c r="O33" s="36" t="s">
        <v>168</v>
      </c>
    </row>
    <row r="34" spans="1:15" x14ac:dyDescent="0.55000000000000004">
      <c r="A34" s="31">
        <v>30</v>
      </c>
      <c r="B34" s="32" t="s">
        <v>167</v>
      </c>
      <c r="C34" s="33" t="s">
        <v>95</v>
      </c>
      <c r="D34" s="34" t="s">
        <v>168</v>
      </c>
      <c r="E34" s="35" t="s">
        <v>168</v>
      </c>
      <c r="F34" s="35" t="s">
        <v>168</v>
      </c>
      <c r="G34" s="36" t="s">
        <v>168</v>
      </c>
      <c r="H34" s="37">
        <v>360</v>
      </c>
      <c r="I34" s="38">
        <v>331</v>
      </c>
      <c r="J34" s="38">
        <v>29</v>
      </c>
      <c r="K34" s="39" t="s">
        <v>168</v>
      </c>
      <c r="L34" s="34">
        <v>131</v>
      </c>
      <c r="M34" s="35">
        <v>107</v>
      </c>
      <c r="N34" s="35">
        <v>23</v>
      </c>
      <c r="O34" s="36" t="s">
        <v>168</v>
      </c>
    </row>
    <row r="35" spans="1:15" x14ac:dyDescent="0.55000000000000004">
      <c r="A35" s="31">
        <v>31</v>
      </c>
      <c r="B35" s="32" t="s">
        <v>167</v>
      </c>
      <c r="C35" s="33" t="s">
        <v>96</v>
      </c>
      <c r="D35" s="34">
        <v>1916</v>
      </c>
      <c r="E35" s="35" t="s">
        <v>168</v>
      </c>
      <c r="F35" s="35" t="s">
        <v>168</v>
      </c>
      <c r="G35" s="36">
        <v>1916</v>
      </c>
      <c r="H35" s="37">
        <v>1549</v>
      </c>
      <c r="I35" s="38" t="s">
        <v>168</v>
      </c>
      <c r="J35" s="38" t="s">
        <v>168</v>
      </c>
      <c r="K35" s="39">
        <v>1549</v>
      </c>
      <c r="L35" s="34">
        <v>1852</v>
      </c>
      <c r="M35" s="35" t="s">
        <v>168</v>
      </c>
      <c r="N35" s="35" t="s">
        <v>168</v>
      </c>
      <c r="O35" s="36">
        <v>1852</v>
      </c>
    </row>
    <row r="36" spans="1:15" x14ac:dyDescent="0.55000000000000004">
      <c r="A36" s="31">
        <v>32</v>
      </c>
      <c r="B36" s="32" t="s">
        <v>167</v>
      </c>
      <c r="C36" s="33" t="s">
        <v>100</v>
      </c>
      <c r="D36" s="34">
        <v>714</v>
      </c>
      <c r="E36" s="35" t="s">
        <v>168</v>
      </c>
      <c r="F36" s="35">
        <v>714</v>
      </c>
      <c r="G36" s="36" t="s">
        <v>168</v>
      </c>
      <c r="H36" s="37">
        <v>681</v>
      </c>
      <c r="I36" s="38" t="s">
        <v>168</v>
      </c>
      <c r="J36" s="38">
        <v>681</v>
      </c>
      <c r="K36" s="39" t="s">
        <v>168</v>
      </c>
      <c r="L36" s="34">
        <v>301</v>
      </c>
      <c r="M36" s="35">
        <v>8</v>
      </c>
      <c r="N36" s="35">
        <v>292</v>
      </c>
      <c r="O36" s="36" t="s">
        <v>168</v>
      </c>
    </row>
    <row r="37" spans="1:15" x14ac:dyDescent="0.55000000000000004">
      <c r="A37" s="31">
        <v>33</v>
      </c>
      <c r="B37" s="32" t="s">
        <v>167</v>
      </c>
      <c r="C37" s="33" t="s">
        <v>101</v>
      </c>
      <c r="D37" s="34" t="s">
        <v>168</v>
      </c>
      <c r="E37" s="35" t="s">
        <v>168</v>
      </c>
      <c r="F37" s="35" t="s">
        <v>168</v>
      </c>
      <c r="G37" s="36" t="s">
        <v>168</v>
      </c>
      <c r="H37" s="37">
        <v>10</v>
      </c>
      <c r="I37" s="38" t="s">
        <v>168</v>
      </c>
      <c r="J37" s="38">
        <v>10</v>
      </c>
      <c r="K37" s="39" t="s">
        <v>168</v>
      </c>
      <c r="L37" s="34">
        <v>7</v>
      </c>
      <c r="M37" s="35" t="s">
        <v>168</v>
      </c>
      <c r="N37" s="35">
        <v>7</v>
      </c>
      <c r="O37" s="36" t="s">
        <v>168</v>
      </c>
    </row>
    <row r="38" spans="1:15" x14ac:dyDescent="0.55000000000000004">
      <c r="A38" s="31">
        <v>34</v>
      </c>
      <c r="B38" s="32" t="s">
        <v>167</v>
      </c>
      <c r="C38" s="33" t="s">
        <v>102</v>
      </c>
      <c r="D38" s="34" t="s">
        <v>168</v>
      </c>
      <c r="E38" s="35" t="s">
        <v>168</v>
      </c>
      <c r="F38" s="35" t="s">
        <v>168</v>
      </c>
      <c r="G38" s="36" t="s">
        <v>168</v>
      </c>
      <c r="H38" s="37" t="s">
        <v>168</v>
      </c>
      <c r="I38" s="38" t="s">
        <v>168</v>
      </c>
      <c r="J38" s="38" t="s">
        <v>168</v>
      </c>
      <c r="K38" s="39" t="s">
        <v>168</v>
      </c>
      <c r="L38" s="34">
        <v>81</v>
      </c>
      <c r="M38" s="35" t="s">
        <v>168</v>
      </c>
      <c r="N38" s="35">
        <v>81</v>
      </c>
      <c r="O38" s="36" t="s">
        <v>168</v>
      </c>
    </row>
    <row r="39" spans="1:15" x14ac:dyDescent="0.55000000000000004">
      <c r="A39" s="31">
        <v>35</v>
      </c>
      <c r="B39" s="32" t="s">
        <v>167</v>
      </c>
      <c r="C39" s="33" t="s">
        <v>103</v>
      </c>
      <c r="D39" s="34" t="s">
        <v>168</v>
      </c>
      <c r="E39" s="35" t="s">
        <v>168</v>
      </c>
      <c r="F39" s="35" t="s">
        <v>168</v>
      </c>
      <c r="G39" s="36" t="s">
        <v>168</v>
      </c>
      <c r="H39" s="37" t="s">
        <v>168</v>
      </c>
      <c r="I39" s="38" t="s">
        <v>168</v>
      </c>
      <c r="J39" s="38" t="s">
        <v>168</v>
      </c>
      <c r="K39" s="39" t="s">
        <v>168</v>
      </c>
      <c r="L39" s="34">
        <v>996</v>
      </c>
      <c r="M39" s="35">
        <v>996</v>
      </c>
      <c r="N39" s="35" t="s">
        <v>168</v>
      </c>
      <c r="O39" s="36" t="s">
        <v>168</v>
      </c>
    </row>
    <row r="40" spans="1:15" x14ac:dyDescent="0.55000000000000004">
      <c r="A40" s="31">
        <v>36</v>
      </c>
      <c r="B40" s="32" t="s">
        <v>167</v>
      </c>
      <c r="C40" s="33" t="s">
        <v>104</v>
      </c>
      <c r="D40" s="34">
        <v>0</v>
      </c>
      <c r="E40" s="35">
        <v>0</v>
      </c>
      <c r="F40" s="35">
        <v>0</v>
      </c>
      <c r="G40" s="36" t="s">
        <v>168</v>
      </c>
      <c r="H40" s="37">
        <v>0</v>
      </c>
      <c r="I40" s="38" t="s">
        <v>168</v>
      </c>
      <c r="J40" s="38">
        <v>0</v>
      </c>
      <c r="K40" s="39" t="s">
        <v>168</v>
      </c>
      <c r="L40" s="34">
        <v>0</v>
      </c>
      <c r="M40" s="35" t="s">
        <v>168</v>
      </c>
      <c r="N40" s="35">
        <v>0</v>
      </c>
      <c r="O40" s="36" t="s">
        <v>168</v>
      </c>
    </row>
    <row r="41" spans="1:15" x14ac:dyDescent="0.55000000000000004">
      <c r="A41" s="31">
        <v>37</v>
      </c>
      <c r="B41" s="32" t="s">
        <v>167</v>
      </c>
      <c r="C41" s="33" t="s">
        <v>105</v>
      </c>
      <c r="D41" s="34">
        <v>0</v>
      </c>
      <c r="E41" s="35" t="s">
        <v>168</v>
      </c>
      <c r="F41" s="35">
        <v>0</v>
      </c>
      <c r="G41" s="36" t="s">
        <v>168</v>
      </c>
      <c r="H41" s="37">
        <v>0</v>
      </c>
      <c r="I41" s="38" t="s">
        <v>168</v>
      </c>
      <c r="J41" s="38">
        <v>0</v>
      </c>
      <c r="K41" s="39" t="s">
        <v>168</v>
      </c>
      <c r="L41" s="34">
        <v>0</v>
      </c>
      <c r="M41" s="35" t="s">
        <v>168</v>
      </c>
      <c r="N41" s="35">
        <v>0</v>
      </c>
      <c r="O41" s="36" t="s">
        <v>168</v>
      </c>
    </row>
    <row r="42" spans="1:15" x14ac:dyDescent="0.55000000000000004">
      <c r="A42" s="31">
        <v>38</v>
      </c>
      <c r="B42" s="32" t="s">
        <v>167</v>
      </c>
      <c r="C42" s="33" t="s">
        <v>106</v>
      </c>
      <c r="D42" s="34">
        <v>2</v>
      </c>
      <c r="E42" s="35" t="s">
        <v>168</v>
      </c>
      <c r="F42" s="35">
        <v>2</v>
      </c>
      <c r="G42" s="36" t="s">
        <v>168</v>
      </c>
      <c r="H42" s="37">
        <v>1</v>
      </c>
      <c r="I42" s="38" t="s">
        <v>168</v>
      </c>
      <c r="J42" s="38">
        <v>1</v>
      </c>
      <c r="K42" s="39" t="s">
        <v>168</v>
      </c>
      <c r="L42" s="34">
        <v>1</v>
      </c>
      <c r="M42" s="35" t="s">
        <v>168</v>
      </c>
      <c r="N42" s="35">
        <v>1</v>
      </c>
      <c r="O42" s="36" t="s">
        <v>168</v>
      </c>
    </row>
    <row r="43" spans="1:15" x14ac:dyDescent="0.55000000000000004">
      <c r="A43" s="31">
        <v>39</v>
      </c>
      <c r="B43" s="32" t="s">
        <v>167</v>
      </c>
      <c r="C43" s="33" t="s">
        <v>107</v>
      </c>
      <c r="D43" s="34">
        <v>1</v>
      </c>
      <c r="E43" s="35" t="s">
        <v>168</v>
      </c>
      <c r="F43" s="35">
        <v>1</v>
      </c>
      <c r="G43" s="36" t="s">
        <v>168</v>
      </c>
      <c r="H43" s="37">
        <v>1</v>
      </c>
      <c r="I43" s="38" t="s">
        <v>168</v>
      </c>
      <c r="J43" s="38">
        <v>1</v>
      </c>
      <c r="K43" s="39" t="s">
        <v>168</v>
      </c>
      <c r="L43" s="34" t="s">
        <v>168</v>
      </c>
      <c r="M43" s="35" t="s">
        <v>168</v>
      </c>
      <c r="N43" s="35" t="s">
        <v>168</v>
      </c>
      <c r="O43" s="36" t="s">
        <v>168</v>
      </c>
    </row>
    <row r="44" spans="1:15" x14ac:dyDescent="0.55000000000000004">
      <c r="A44" s="31">
        <v>40</v>
      </c>
      <c r="B44" s="32" t="s">
        <v>167</v>
      </c>
      <c r="C44" s="33" t="s">
        <v>108</v>
      </c>
      <c r="D44" s="34">
        <v>1</v>
      </c>
      <c r="E44" s="35" t="s">
        <v>168</v>
      </c>
      <c r="F44" s="35">
        <v>1</v>
      </c>
      <c r="G44" s="36" t="s">
        <v>168</v>
      </c>
      <c r="H44" s="37">
        <v>1</v>
      </c>
      <c r="I44" s="38" t="s">
        <v>168</v>
      </c>
      <c r="J44" s="38">
        <v>1</v>
      </c>
      <c r="K44" s="39" t="s">
        <v>168</v>
      </c>
      <c r="L44" s="34">
        <v>1</v>
      </c>
      <c r="M44" s="35" t="s">
        <v>168</v>
      </c>
      <c r="N44" s="35">
        <v>1</v>
      </c>
      <c r="O44" s="36" t="s">
        <v>168</v>
      </c>
    </row>
    <row r="45" spans="1:15" x14ac:dyDescent="0.55000000000000004">
      <c r="A45" s="31">
        <v>41</v>
      </c>
      <c r="B45" s="32" t="s">
        <v>167</v>
      </c>
      <c r="C45" s="33" t="s">
        <v>109</v>
      </c>
      <c r="D45" s="34">
        <v>0</v>
      </c>
      <c r="E45" s="35" t="s">
        <v>168</v>
      </c>
      <c r="F45" s="35">
        <v>0</v>
      </c>
      <c r="G45" s="36" t="s">
        <v>168</v>
      </c>
      <c r="H45" s="37">
        <v>0</v>
      </c>
      <c r="I45" s="38" t="s">
        <v>168</v>
      </c>
      <c r="J45" s="38">
        <v>0</v>
      </c>
      <c r="K45" s="39" t="s">
        <v>168</v>
      </c>
      <c r="L45" s="34" t="s">
        <v>168</v>
      </c>
      <c r="M45" s="35" t="s">
        <v>168</v>
      </c>
      <c r="N45" s="35" t="s">
        <v>168</v>
      </c>
      <c r="O45" s="36" t="s">
        <v>168</v>
      </c>
    </row>
    <row r="46" spans="1:15" x14ac:dyDescent="0.55000000000000004">
      <c r="A46" s="31">
        <v>42</v>
      </c>
      <c r="B46" s="32" t="s">
        <v>167</v>
      </c>
      <c r="C46" s="33" t="s">
        <v>110</v>
      </c>
      <c r="D46" s="34">
        <v>8</v>
      </c>
      <c r="E46" s="35" t="s">
        <v>168</v>
      </c>
      <c r="F46" s="35">
        <v>8</v>
      </c>
      <c r="G46" s="36" t="s">
        <v>168</v>
      </c>
      <c r="H46" s="37">
        <v>9</v>
      </c>
      <c r="I46" s="38" t="s">
        <v>168</v>
      </c>
      <c r="J46" s="38">
        <v>9</v>
      </c>
      <c r="K46" s="39" t="s">
        <v>168</v>
      </c>
      <c r="L46" s="34">
        <v>2</v>
      </c>
      <c r="M46" s="35">
        <v>1</v>
      </c>
      <c r="N46" s="35">
        <v>1</v>
      </c>
      <c r="O46" s="36" t="s">
        <v>168</v>
      </c>
    </row>
    <row r="47" spans="1:15" ht="18.5" thickBot="1" x14ac:dyDescent="0.6">
      <c r="A47" s="40">
        <v>43</v>
      </c>
      <c r="B47" s="41" t="s">
        <v>167</v>
      </c>
      <c r="C47" s="42" t="s">
        <v>111</v>
      </c>
      <c r="D47" s="43">
        <v>1</v>
      </c>
      <c r="E47" s="44" t="s">
        <v>168</v>
      </c>
      <c r="F47" s="44">
        <v>1</v>
      </c>
      <c r="G47" s="45" t="s">
        <v>168</v>
      </c>
      <c r="H47" s="46">
        <v>1</v>
      </c>
      <c r="I47" s="47" t="s">
        <v>168</v>
      </c>
      <c r="J47" s="47">
        <v>1</v>
      </c>
      <c r="K47" s="48" t="s">
        <v>168</v>
      </c>
      <c r="L47" s="43">
        <v>1</v>
      </c>
      <c r="M47" s="44" t="s">
        <v>168</v>
      </c>
      <c r="N47" s="44">
        <v>1</v>
      </c>
      <c r="O47" s="45" t="s">
        <v>168</v>
      </c>
    </row>
    <row r="48" spans="1:15" ht="18.5" thickTop="1" x14ac:dyDescent="0.55000000000000004">
      <c r="A48" s="13"/>
      <c r="B48" s="14" t="s">
        <v>167</v>
      </c>
      <c r="C48" s="15"/>
      <c r="D48" s="16">
        <v>18380</v>
      </c>
      <c r="E48" s="17">
        <v>4443</v>
      </c>
      <c r="F48" s="17">
        <v>12021</v>
      </c>
      <c r="G48" s="18">
        <v>1916</v>
      </c>
      <c r="H48" s="19">
        <v>26297</v>
      </c>
      <c r="I48" s="20">
        <v>9180</v>
      </c>
      <c r="J48" s="20">
        <v>15568</v>
      </c>
      <c r="K48" s="21">
        <v>1549</v>
      </c>
      <c r="L48" s="16">
        <v>26512</v>
      </c>
      <c r="M48" s="17">
        <v>9424</v>
      </c>
      <c r="N48" s="17">
        <v>15237</v>
      </c>
      <c r="O48" s="18">
        <v>1852</v>
      </c>
    </row>
    <row r="49" spans="1:15" ht="99" customHeight="1" x14ac:dyDescent="0.55000000000000004">
      <c r="A49" s="52" t="s">
        <v>169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</sheetData>
  <mergeCells count="7">
    <mergeCell ref="H3:K3"/>
    <mergeCell ref="L3:O3"/>
    <mergeCell ref="A49:O49"/>
    <mergeCell ref="A3:A4"/>
    <mergeCell ref="B3:B4"/>
    <mergeCell ref="C3:C4"/>
    <mergeCell ref="D3:G3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0744-7FAE-4C2A-AF2D-0F6AE51B7241}">
  <sheetPr>
    <tabColor theme="1"/>
  </sheetPr>
  <dimension ref="A1:A26"/>
  <sheetViews>
    <sheetView workbookViewId="0">
      <selection activeCell="M37" sqref="M37"/>
    </sheetView>
  </sheetViews>
  <sheetFormatPr defaultRowHeight="18" x14ac:dyDescent="0.55000000000000004"/>
  <sheetData>
    <row r="1" spans="1:1" x14ac:dyDescent="0.55000000000000004">
      <c r="A1" t="s">
        <v>141</v>
      </c>
    </row>
    <row r="2" spans="1:1" x14ac:dyDescent="0.55000000000000004">
      <c r="A2" t="s">
        <v>142</v>
      </c>
    </row>
    <row r="3" spans="1:1" x14ac:dyDescent="0.55000000000000004">
      <c r="A3" t="s">
        <v>143</v>
      </c>
    </row>
    <row r="4" spans="1:1" x14ac:dyDescent="0.55000000000000004">
      <c r="A4" t="s">
        <v>144</v>
      </c>
    </row>
    <row r="5" spans="1:1" x14ac:dyDescent="0.55000000000000004">
      <c r="A5" t="s">
        <v>145</v>
      </c>
    </row>
    <row r="6" spans="1:1" x14ac:dyDescent="0.55000000000000004">
      <c r="A6" t="s">
        <v>146</v>
      </c>
    </row>
    <row r="7" spans="1:1" x14ac:dyDescent="0.55000000000000004">
      <c r="A7" t="s">
        <v>147</v>
      </c>
    </row>
    <row r="8" spans="1:1" x14ac:dyDescent="0.55000000000000004">
      <c r="A8" t="s">
        <v>148</v>
      </c>
    </row>
    <row r="9" spans="1:1" x14ac:dyDescent="0.55000000000000004">
      <c r="A9" t="s">
        <v>149</v>
      </c>
    </row>
    <row r="10" spans="1:1" x14ac:dyDescent="0.55000000000000004">
      <c r="A10" t="s">
        <v>150</v>
      </c>
    </row>
    <row r="11" spans="1:1" x14ac:dyDescent="0.55000000000000004">
      <c r="A11" t="s">
        <v>151</v>
      </c>
    </row>
    <row r="12" spans="1:1" x14ac:dyDescent="0.55000000000000004">
      <c r="A12" t="s">
        <v>152</v>
      </c>
    </row>
    <row r="13" spans="1:1" x14ac:dyDescent="0.55000000000000004">
      <c r="A13" t="s">
        <v>153</v>
      </c>
    </row>
    <row r="14" spans="1:1" x14ac:dyDescent="0.55000000000000004">
      <c r="A14" t="s">
        <v>154</v>
      </c>
    </row>
    <row r="15" spans="1:1" x14ac:dyDescent="0.55000000000000004">
      <c r="A15" t="s">
        <v>155</v>
      </c>
    </row>
    <row r="16" spans="1:1" x14ac:dyDescent="0.55000000000000004">
      <c r="A16" t="s">
        <v>156</v>
      </c>
    </row>
    <row r="17" spans="1:1" x14ac:dyDescent="0.55000000000000004">
      <c r="A17" t="s">
        <v>157</v>
      </c>
    </row>
    <row r="18" spans="1:1" x14ac:dyDescent="0.55000000000000004">
      <c r="A18" t="s">
        <v>158</v>
      </c>
    </row>
    <row r="19" spans="1:1" x14ac:dyDescent="0.55000000000000004">
      <c r="A19" t="s">
        <v>159</v>
      </c>
    </row>
    <row r="20" spans="1:1" x14ac:dyDescent="0.55000000000000004">
      <c r="A20" t="s">
        <v>160</v>
      </c>
    </row>
    <row r="21" spans="1:1" x14ac:dyDescent="0.55000000000000004">
      <c r="A21" t="s">
        <v>161</v>
      </c>
    </row>
    <row r="22" spans="1:1" x14ac:dyDescent="0.55000000000000004">
      <c r="A22" t="s">
        <v>162</v>
      </c>
    </row>
    <row r="23" spans="1:1" x14ac:dyDescent="0.55000000000000004">
      <c r="A23" t="s">
        <v>163</v>
      </c>
    </row>
    <row r="24" spans="1:1" x14ac:dyDescent="0.55000000000000004">
      <c r="A24" t="s">
        <v>164</v>
      </c>
    </row>
    <row r="25" spans="1:1" x14ac:dyDescent="0.55000000000000004">
      <c r="A25" t="s">
        <v>165</v>
      </c>
    </row>
    <row r="26" spans="1:1" x14ac:dyDescent="0.55000000000000004">
      <c r="A26" t="s">
        <v>166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888db-c08f-4880-8c8f-9300fabbe8b3" xsi:nil="true"/>
    <lcf76f155ced4ddcb4097134ff3c332f xmlns="4f6fc6d0-022b-42f6-a505-3a628da78b20">
      <Terms xmlns="http://schemas.microsoft.com/office/infopath/2007/PartnerControls"/>
    </lcf76f155ced4ddcb4097134ff3c332f>
    <_x30b9__x30ec__x30c3__x30c9__x4e00__x89a7_ xmlns="4f6fc6d0-022b-42f6-a505-3a628da78b20">
      <Url xsi:nil="true"/>
      <Description xsi:nil="true"/>
    </_x30b9__x30ec__x30c3__x30c9__x4e00__x89a7_>
    <_Flow_SignoffStatus xmlns="4f6fc6d0-022b-42f6-a505-3a628da78b20" xsi:nil="true"/>
    <_x56fd__x571f__x90e8__x5c40_ xmlns="4f6fc6d0-022b-42f6-a505-3a628da78b20" xsi:nil="true"/>
    <_x30b7__x30b9__x30c6__x30e0__x5206__x985e_ xmlns="4f6fc6d0-022b-42f6-a505-3a628da78b20" xsi:nil="true"/>
    <R_xff16__x6982__x7b97__x6c7a__x5b9a__x984d_ xmlns="4f6fc6d0-022b-42f6-a505-3a628da78b20" xsi:nil="true"/>
    <_x6574__x5099__x8981__x6c42__x6709__x7121_ xmlns="4f6fc6d0-022b-42f6-a505-3a628da78b20" xsi:nil="true"/>
    <_x30e1__x30e2_ xmlns="4f6fc6d0-022b-42f6-a505-3a628da78b20" xsi:nil="true"/>
    <R_xff17__x6982__x7b97__x8981__x6c42__x984d_ xmlns="4f6fc6d0-022b-42f6-a505-3a628da78b20" xsi:nil="true"/>
    <_x4e00__x62ec__x8a08__x4e0a_ xmlns="4f6fc6d0-022b-42f6-a505-3a628da78b20" xsi:nil="true"/>
    <_x5897__x984d_1_x5104__x4ee5__x4e0a__x6848__x4ef6_ xmlns="4f6fc6d0-022b-42f6-a505-3a628da78b20">false</_x5897__x984d_1_x5104__x4ee5__x4e0a__x6848__x4ef6_>
    <_x7167__x4f1a__x72b6__x6cc1_ xmlns="4f6fc6d0-022b-42f6-a505-3a628da78b20" xsi:nil="true"/>
    <_x56de__x7b54__x72b6__x6cc1_ xmlns="4f6fc6d0-022b-42f6-a505-3a628da78b20" xsi:nil="true"/>
    <R6_x6c7a__x5b9a__x984d_ xmlns="4f6fc6d0-022b-42f6-a505-3a628da78b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AC7DAFE56E3E49A99D9C07DFD93C49" ma:contentTypeVersion="29" ma:contentTypeDescription="新しいドキュメントを作成します。" ma:contentTypeScope="" ma:versionID="73f20247cff9316de657e9605f6ef56e">
  <xsd:schema xmlns:xsd="http://www.w3.org/2001/XMLSchema" xmlns:xs="http://www.w3.org/2001/XMLSchema" xmlns:p="http://schemas.microsoft.com/office/2006/metadata/properties" xmlns:ns2="4f6fc6d0-022b-42f6-a505-3a628da78b20" xmlns:ns3="ed9888db-c08f-4880-8c8f-9300fabbe8b3" targetNamespace="http://schemas.microsoft.com/office/2006/metadata/properties" ma:root="true" ma:fieldsID="c7d28312ef75f68a1773c9b589849ff5" ns2:_="" ns3:_="">
    <xsd:import namespace="4f6fc6d0-022b-42f6-a505-3a628da78b20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_x30b9__x30ec__x30c3__x30c9__x4e00__x89a7_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_x4e00__x62ec__x8a08__x4e0a_" minOccurs="0"/>
                <xsd:element ref="ns2:_x6574__x5099__x8981__x6c42__x6709__x7121_" minOccurs="0"/>
                <xsd:element ref="ns2:_x30e1__x30e2_" minOccurs="0"/>
                <xsd:element ref="ns2:R_xff16__x6982__x7b97__x6c7a__x5b9a__x984d_" minOccurs="0"/>
                <xsd:element ref="ns2:R_xff17__x6982__x7b97__x8981__x6c42__x984d_" minOccurs="0"/>
                <xsd:element ref="ns2:_x30b7__x30b9__x30c6__x30e0__x5206__x985e_" minOccurs="0"/>
                <xsd:element ref="ns2:_x56fd__x571f__x90e8__x5c40_" minOccurs="0"/>
                <xsd:element ref="ns2:_x5897__x984d_1_x5104__x4ee5__x4e0a__x6848__x4ef6_" minOccurs="0"/>
                <xsd:element ref="ns2:_x56de__x7b54__x72b6__x6cc1_" minOccurs="0"/>
                <xsd:element ref="ns2:_x7167__x4f1a__x72b6__x6cc1_" minOccurs="0"/>
                <xsd:element ref="ns2:R6_x6c7a__x5b9a__x984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fc6d0-022b-42f6-a505-3a628da78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x30b9__x30ec__x30c3__x30c9__x4e00__x89a7_" ma:index="21" nillable="true" ma:displayName="スレッドURL" ma:format="Hyperlink" ma:internalName="_x30b9__x30ec__x30c3__x30c9__x4e00__x89a7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_x4e00__x62ec__x8a08__x4e0a_" ma:index="25" nillable="true" ma:displayName="一括計上" ma:format="Dropdown" ma:internalName="_x4e00__x62ec__x8a08__x4e0a_">
      <xsd:simpleType>
        <xsd:restriction base="dms:Choice">
          <xsd:enumeration value="一括計上"/>
          <xsd:enumeration value="一括計上外"/>
        </xsd:restriction>
      </xsd:simpleType>
    </xsd:element>
    <xsd:element name="_x6574__x5099__x8981__x6c42__x6709__x7121_" ma:index="26" nillable="true" ma:displayName="整備要求有無" ma:format="Dropdown" ma:internalName="_x6574__x5099__x8981__x6c42__x6709__x7121_">
      <xsd:simpleType>
        <xsd:restriction base="dms:Choice">
          <xsd:enumeration value="有"/>
          <xsd:enumeration value="無（運用のみ）"/>
        </xsd:restriction>
      </xsd:simpleType>
    </xsd:element>
    <xsd:element name="_x30e1__x30e2_" ma:index="27" nillable="true" ma:displayName="メモ" ma:format="Dropdown" ma:internalName="_x30e1__x30e2_">
      <xsd:simpleType>
        <xsd:restriction base="dms:Note">
          <xsd:maxLength value="255"/>
        </xsd:restriction>
      </xsd:simpleType>
    </xsd:element>
    <xsd:element name="R_xff16__x6982__x7b97__x6c7a__x5b9a__x984d_" ma:index="28" nillable="true" ma:displayName="R６概算決定額" ma:format="Dropdown" ma:internalName="R_xff16__x6982__x7b97__x6c7a__x5b9a__x984d_" ma:percentage="FALSE">
      <xsd:simpleType>
        <xsd:restriction base="dms:Number"/>
      </xsd:simpleType>
    </xsd:element>
    <xsd:element name="R_xff17__x6982__x7b97__x8981__x6c42__x984d_" ma:index="29" nillable="true" ma:displayName="R７概算要求額" ma:format="Dropdown" ma:internalName="R_xff17__x6982__x7b97__x8981__x6c42__x984d_" ma:percentage="FALSE">
      <xsd:simpleType>
        <xsd:restriction base="dms:Number"/>
      </xsd:simpleType>
    </xsd:element>
    <xsd:element name="_x30b7__x30b9__x30c6__x30e0__x5206__x985e_" ma:index="30" nillable="true" ma:displayName="システム分類" ma:format="Dropdown" ma:internalName="_x30b7__x30b9__x30c6__x30e0__x5206__x985e_">
      <xsd:simpleType>
        <xsd:restriction base="dms:Choice">
          <xsd:enumeration value="②"/>
          <xsd:enumeration value="③"/>
          <xsd:enumeration value="その他"/>
        </xsd:restriction>
      </xsd:simpleType>
    </xsd:element>
    <xsd:element name="_x56fd__x571f__x90e8__x5c40_" ma:index="31" nillable="true" ma:displayName="国土部局" ma:description="国土交通省の部局" ma:format="Dropdown" ma:internalName="_x56fd__x571f__x90e8__x5c40_">
      <xsd:simpleType>
        <xsd:restriction base="dms:Choice">
          <xsd:enumeration value="02_官房予算"/>
          <xsd:enumeration value="11_大臣官房運輸安全監理官"/>
          <xsd:enumeration value="12_大臣官房官庁営繕部"/>
          <xsd:enumeration value="13-1_総合政策局（総務課）"/>
          <xsd:enumeration value="13-2_総合政策局（情政課）"/>
          <xsd:enumeration value="13-4_総合政策局（推進課　地方整備局分）"/>
          <xsd:enumeration value="15_不動産・建設経済局"/>
          <xsd:enumeration value="17_水管理・国土保全局"/>
          <xsd:enumeration value="18_道路局"/>
          <xsd:enumeration value="19_住宅局"/>
          <xsd:enumeration value="21_物流・自動車局"/>
          <xsd:enumeration value="22_海事局"/>
          <xsd:enumeration value="23_港湾局"/>
          <xsd:enumeration value="24_航空局"/>
          <xsd:enumeration value="25_北海道局"/>
          <xsd:enumeration value="28_国土技術政策総合研究所"/>
          <xsd:enumeration value="29_国土交通大学校（小平）"/>
          <xsd:enumeration value="32_国土地理院"/>
          <xsd:enumeration value="34_観光庁"/>
          <xsd:enumeration value="35_気象庁"/>
          <xsd:enumeration value="37_海上保安庁"/>
          <xsd:enumeration value="38_働き方改革推進室"/>
          <xsd:enumeration value="40_東北運輸局"/>
        </xsd:restriction>
      </xsd:simpleType>
    </xsd:element>
    <xsd:element name="_x5897__x984d_1_x5104__x4ee5__x4e0a__x6848__x4ef6_" ma:index="32" nillable="true" ma:displayName="増額1億以上案件" ma:default="0" ma:format="Dropdown" ma:internalName="_x5897__x984d_1_x5104__x4ee5__x4e0a__x6848__x4ef6_">
      <xsd:simpleType>
        <xsd:restriction base="dms:Boolean"/>
      </xsd:simpleType>
    </xsd:element>
    <xsd:element name="_x56de__x7b54__x72b6__x6cc1_" ma:index="33" nillable="true" ma:displayName="回答状況" ma:format="Dropdown" ma:internalName="_x56de__x7b54__x72b6__x6cc1_">
      <xsd:simpleType>
        <xsd:restriction base="dms:Text">
          <xsd:maxLength value="255"/>
        </xsd:restriction>
      </xsd:simpleType>
    </xsd:element>
    <xsd:element name="_x7167__x4f1a__x72b6__x6cc1_" ma:index="34" nillable="true" ma:displayName="照会状況" ma:format="Dropdown" ma:internalName="_x7167__x4f1a__x72b6__x6cc1_">
      <xsd:simpleType>
        <xsd:union memberTypes="dms:Text">
          <xsd:simpleType>
            <xsd:restriction base="dms:Choice">
              <xsd:enumeration value="照会中"/>
              <xsd:enumeration value="回答済、対応無"/>
              <xsd:enumeration value="回答済、対応有"/>
              <xsd:enumeration value="一部未回答"/>
            </xsd:restriction>
          </xsd:simpleType>
        </xsd:union>
      </xsd:simpleType>
    </xsd:element>
    <xsd:element name="R6_x6c7a__x5b9a__x984d_" ma:index="35" nillable="true" ma:displayName="R6決定額" ma:format="Dropdown" ma:internalName="R6_x6c7a__x5b9a__x984d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a9bdc2-c6f2-40ee-8ed2-e87be327739c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D644A6-B064-44BD-AB62-CA2C0A6146DF}">
  <ds:schemaRefs>
    <ds:schemaRef ds:uri="http://schemas.microsoft.com/office/2006/metadata/properties"/>
    <ds:schemaRef ds:uri="ed9888db-c08f-4880-8c8f-9300fabbe8b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4f6fc6d0-022b-42f6-a505-3a628da78b2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22932D-20E4-4AE3-91EA-2359FFF47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fc6d0-022b-42f6-a505-3a628da78b20"/>
    <ds:schemaRef ds:uri="ed9888db-c08f-4880-8c8f-9300fabbe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AD337F-FE42-4CA0-A1AB-F8FAD568629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833826C2-BD2B-4575-91BC-40CDDCCF71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準備1</vt:lpstr>
      <vt:lpstr>準備2</vt:lpstr>
      <vt:lpstr>公表</vt:lpstr>
      <vt:lpstr>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2023-05-01T07:19:40Z</dcterms:created>
  <dcterms:modified xsi:type="dcterms:W3CDTF">2024-08-22T14:37:52Z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0x0101000CAC7DAFE56E3E49A99D9C07DFD93C49</vt:lpwstr>
  </property>
</Properties>
</file>